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RATEBASE CALCULATION" sheetId="1" r:id="rId1"/>
    <sheet name="FINANCIAL INFORMATION" sheetId="2" r:id="rId2"/>
    <sheet name="PBR RELATED INFORMATION" sheetId="3" r:id="rId3"/>
    <sheet name="SERVICE QUALITY INFORMATION" sheetId="4" r:id="rId4"/>
  </sheets>
  <definedNames/>
  <calcPr fullCalcOnLoad="1"/>
</workbook>
</file>

<file path=xl/comments3.xml><?xml version="1.0" encoding="utf-8"?>
<comments xmlns="http://schemas.openxmlformats.org/spreadsheetml/2006/main">
  <authors>
    <author>MotlukSt</author>
  </authors>
  <commentList>
    <comment ref="F26" authorId="0">
      <text>
        <r>
          <rPr>
            <b/>
            <sz val="8"/>
            <rFont val="Tahoma"/>
            <family val="0"/>
          </rPr>
          <t>MotlukSt:</t>
        </r>
        <r>
          <rPr>
            <sz val="8"/>
            <rFont val="Tahoma"/>
            <family val="0"/>
          </rPr>
          <t xml:space="preserve">
4 full-time and 2 half-time employees would be 5 full-time equivalent employees.</t>
        </r>
      </text>
    </comment>
    <comment ref="H26" authorId="0">
      <text>
        <r>
          <rPr>
            <b/>
            <sz val="8"/>
            <rFont val="Tahoma"/>
            <family val="0"/>
          </rPr>
          <t>MotlukSt:</t>
        </r>
        <r>
          <rPr>
            <sz val="8"/>
            <rFont val="Tahoma"/>
            <family val="0"/>
          </rPr>
          <t xml:space="preserve">
4 full-time and 2 half-time employees would be 5 full-time equivalent employees.</t>
        </r>
      </text>
    </comment>
    <comment ref="F52" authorId="0">
      <text>
        <r>
          <rPr>
            <b/>
            <sz val="8"/>
            <rFont val="Tahoma"/>
            <family val="0"/>
          </rPr>
          <t>MotlukSt:</t>
        </r>
        <r>
          <rPr>
            <sz val="8"/>
            <rFont val="Tahoma"/>
            <family val="0"/>
          </rPr>
          <t xml:space="preserve">
i.e., total "wires-only" utility assets.</t>
        </r>
      </text>
    </comment>
    <comment ref="H52" authorId="0">
      <text>
        <r>
          <rPr>
            <b/>
            <sz val="8"/>
            <rFont val="Tahoma"/>
            <family val="0"/>
          </rPr>
          <t>MotlukSt:</t>
        </r>
        <r>
          <rPr>
            <sz val="8"/>
            <rFont val="Tahoma"/>
            <family val="0"/>
          </rPr>
          <t xml:space="preserve">
i.e., total "wires-only" utility assets.</t>
        </r>
      </text>
    </comment>
    <comment ref="F54" authorId="0">
      <text>
        <r>
          <rPr>
            <b/>
            <sz val="8"/>
            <rFont val="Tahoma"/>
            <family val="0"/>
          </rPr>
          <t>MotlukSt:</t>
        </r>
        <r>
          <rPr>
            <sz val="8"/>
            <rFont val="Tahoma"/>
            <family val="0"/>
          </rPr>
          <t xml:space="preserve">
i.e., total accumulated depreciation</t>
        </r>
      </text>
    </comment>
    <comment ref="H54" authorId="0">
      <text>
        <r>
          <rPr>
            <b/>
            <sz val="8"/>
            <rFont val="Tahoma"/>
            <family val="0"/>
          </rPr>
          <t>MotlukSt:</t>
        </r>
        <r>
          <rPr>
            <sz val="8"/>
            <rFont val="Tahoma"/>
            <family val="0"/>
          </rPr>
          <t xml:space="preserve">
i.e., total accumulated depreciation in rate base calculation.</t>
        </r>
      </text>
    </comment>
    <comment ref="F56" authorId="0">
      <text>
        <r>
          <rPr>
            <b/>
            <sz val="8"/>
            <rFont val="Tahoma"/>
            <family val="0"/>
          </rPr>
          <t>MotlukSt:</t>
        </r>
        <r>
          <rPr>
            <sz val="8"/>
            <rFont val="Tahoma"/>
            <family val="0"/>
          </rPr>
          <t xml:space="preserve">
Annual provision for depreciation </t>
        </r>
      </text>
    </comment>
    <comment ref="H56" authorId="0">
      <text>
        <r>
          <rPr>
            <b/>
            <sz val="8"/>
            <rFont val="Tahoma"/>
            <family val="0"/>
          </rPr>
          <t>MotlukSt:</t>
        </r>
        <r>
          <rPr>
            <sz val="8"/>
            <rFont val="Tahoma"/>
            <family val="0"/>
          </rPr>
          <t xml:space="preserve">
Annual provision for depreciation from "Financial Information"</t>
        </r>
      </text>
    </comment>
    <comment ref="D82" authorId="0">
      <text>
        <r>
          <rPr>
            <b/>
            <sz val="8"/>
            <rFont val="Tahoma"/>
            <family val="0"/>
          </rPr>
          <t>MotlukSt:</t>
        </r>
        <r>
          <rPr>
            <sz val="8"/>
            <rFont val="Tahoma"/>
            <family val="0"/>
          </rPr>
          <t xml:space="preserve">
Total O&amp;M, inclusive of (2) &amp; (3).</t>
        </r>
      </text>
    </comment>
    <comment ref="F83" authorId="0">
      <text>
        <r>
          <rPr>
            <b/>
            <sz val="8"/>
            <rFont val="Tahoma"/>
            <family val="0"/>
          </rPr>
          <t>MotlukSt:</t>
        </r>
        <r>
          <rPr>
            <sz val="8"/>
            <rFont val="Tahoma"/>
            <family val="0"/>
          </rPr>
          <t xml:space="preserve">
Total Operating Expenses </t>
        </r>
      </text>
    </comment>
    <comment ref="H83" authorId="0">
      <text>
        <r>
          <rPr>
            <b/>
            <sz val="8"/>
            <rFont val="Tahoma"/>
            <family val="0"/>
          </rPr>
          <t>MotlukSt:</t>
        </r>
        <r>
          <rPr>
            <sz val="8"/>
            <rFont val="Tahoma"/>
            <family val="0"/>
          </rPr>
          <t xml:space="preserve">
Total Operating Expenses </t>
        </r>
      </text>
    </comment>
    <comment ref="F87" authorId="0">
      <text>
        <r>
          <rPr>
            <b/>
            <sz val="8"/>
            <rFont val="Tahoma"/>
            <family val="0"/>
          </rPr>
          <t>MotlukSt:</t>
        </r>
        <r>
          <rPr>
            <sz val="8"/>
            <rFont val="Tahoma"/>
            <family val="0"/>
          </rPr>
          <t xml:space="preserve">
billing and collecting operating expense </t>
        </r>
      </text>
    </comment>
    <comment ref="H87" authorId="0">
      <text>
        <r>
          <rPr>
            <b/>
            <sz val="8"/>
            <rFont val="Tahoma"/>
            <family val="0"/>
          </rPr>
          <t>MotlukSt:</t>
        </r>
        <r>
          <rPr>
            <sz val="8"/>
            <rFont val="Tahoma"/>
            <family val="0"/>
          </rPr>
          <t xml:space="preserve">
billing and collecting operating expense </t>
        </r>
      </text>
    </comment>
    <comment ref="F91" authorId="0">
      <text>
        <r>
          <rPr>
            <b/>
            <sz val="8"/>
            <rFont val="Tahoma"/>
            <family val="0"/>
          </rPr>
          <t>MotlukSt:</t>
        </r>
        <r>
          <rPr>
            <sz val="8"/>
            <rFont val="Tahoma"/>
            <family val="0"/>
          </rPr>
          <t xml:space="preserve">
Admin operating expense </t>
        </r>
      </text>
    </comment>
    <comment ref="H91" authorId="0">
      <text>
        <r>
          <rPr>
            <b/>
            <sz val="8"/>
            <rFont val="Tahoma"/>
            <family val="0"/>
          </rPr>
          <t>MotlukSt:</t>
        </r>
        <r>
          <rPr>
            <sz val="8"/>
            <rFont val="Tahoma"/>
            <family val="0"/>
          </rPr>
          <t xml:space="preserve">
Admin operating expense </t>
        </r>
      </text>
    </comment>
    <comment ref="F96" authorId="0">
      <text>
        <r>
          <rPr>
            <b/>
            <sz val="8"/>
            <rFont val="Tahoma"/>
            <family val="0"/>
          </rPr>
          <t>MotlukSt:</t>
        </r>
        <r>
          <rPr>
            <sz val="8"/>
            <rFont val="Tahoma"/>
            <family val="0"/>
          </rPr>
          <t xml:space="preserve">
power purchased (1010) - cost of power adjustments (1015) from Financial Information</t>
        </r>
      </text>
    </comment>
    <comment ref="H96" authorId="0">
      <text>
        <r>
          <rPr>
            <b/>
            <sz val="8"/>
            <rFont val="Tahoma"/>
            <family val="0"/>
          </rPr>
          <t>MotlukSt:</t>
        </r>
        <r>
          <rPr>
            <sz val="8"/>
            <rFont val="Tahoma"/>
            <family val="0"/>
          </rPr>
          <t xml:space="preserve">
power purchased (1010) - cost of power adjustments (1015) from Financial Information</t>
        </r>
      </text>
    </comment>
  </commentList>
</comments>
</file>

<file path=xl/sharedStrings.xml><?xml version="1.0" encoding="utf-8"?>
<sst xmlns="http://schemas.openxmlformats.org/spreadsheetml/2006/main" count="947" uniqueCount="627">
  <si>
    <t>FILING REQUIREMENTS FOR SERVICE QUALITY</t>
  </si>
  <si>
    <t>JAN</t>
  </si>
  <si>
    <t>FEB</t>
  </si>
  <si>
    <t>MAR</t>
  </si>
  <si>
    <t>APR</t>
  </si>
  <si>
    <t>MAY</t>
  </si>
  <si>
    <t>JUN</t>
  </si>
  <si>
    <t>JUL</t>
  </si>
  <si>
    <t>AUG</t>
  </si>
  <si>
    <t>SEPT</t>
  </si>
  <si>
    <t>OCT</t>
  </si>
  <si>
    <t>NOV</t>
  </si>
  <si>
    <t>DEC</t>
  </si>
  <si>
    <t>(1) # OF NEW LOW VOLTAGE SERVICES CONNECTED</t>
  </si>
  <si>
    <t>(2) # OF NEW LOW VOLTAGE SERVICES CONNECTED WITHIN 5-WORKING DAYS</t>
  </si>
  <si>
    <t>(3) % OF REQUESTS MET WITHIN MINIMUM STANDARD [((2) * 100)/(1)]</t>
  </si>
  <si>
    <t>UNDERGROUND CABLE LOCATES</t>
  </si>
  <si>
    <t>(1) # OF CABLE LOCATES REQUESTED</t>
  </si>
  <si>
    <t>TELEPHONE ACCESSIBILITY</t>
  </si>
  <si>
    <t>(1) # OF GENERAL INQUIRY TELEPHONE CALLS ANSWERED</t>
  </si>
  <si>
    <t>APPOINTMENTS</t>
  </si>
  <si>
    <t>(1) # OF APPOINTMENTS AT CUSTOMER'S PREMISES OR WORK SITE MADE</t>
  </si>
  <si>
    <t>(2) # OF THESE APPOINTMENTS KEPT AT THE APPOINTED TIME</t>
  </si>
  <si>
    <t>(3) % OF THESE APPOINTMENTS MADE WITHIN MINIMUM STANDARD [((2) * 100)/(1)]</t>
  </si>
  <si>
    <t>(2) # OF THESE CALLS ANSWERED WITHIN 30 SECONDS</t>
  </si>
  <si>
    <t>(3) % OF THESE CALLS ANSWERED WITHIN  MINIMUM STANDARD [((2) * 100)/(1)]</t>
  </si>
  <si>
    <t>(2) # OF THESE CABLE LOCATES PERFORMED WITHIN 5-WORKING DAYS</t>
  </si>
  <si>
    <t>WRITTEN RESPONSES TO INQUIRIES</t>
  </si>
  <si>
    <t>(1) # OF REQUESTS FOR WRITTEN RESPONSES</t>
  </si>
  <si>
    <t>(2) # OF THESE REQUESTS PROVIDED WITHIN 10 WORKING DAYS</t>
  </si>
  <si>
    <t>(3) % OF THESE REQUESTS MET WITHIN MINIMUM STANDARD [((2) * 100)/(1)]</t>
  </si>
  <si>
    <t>(1) # OF EMERGENCY CALLS REQUIRING ON SITE PRESENCE OF QUALIFIED STAFF</t>
  </si>
  <si>
    <t>(3) % OF THESE CALLS MET WITHIN MINIMUM STANDARD [((2) * 100)/(1)]</t>
  </si>
  <si>
    <t>CUSTOMER SERVICE PERFORMANCE INDICATORS</t>
  </si>
  <si>
    <t>SYSTEM AVERAGE INTERRUPTION DURATION INDEX</t>
  </si>
  <si>
    <t xml:space="preserve">SERVICE RELIABILITY INDICES </t>
  </si>
  <si>
    <t>(1) TOTAL CUSTOMER-HOURS OF INTERRUPTIONS</t>
  </si>
  <si>
    <t>(2) TOTAL # OF CUSTOMERS SERVED</t>
  </si>
  <si>
    <t>(SAIDI)</t>
  </si>
  <si>
    <t>SYSTEM AVERAGE INTERRUPTION FREQUENCY INDEX</t>
  </si>
  <si>
    <t>(SAIFI)</t>
  </si>
  <si>
    <t>CUSTOMER AVERAGE INTERRUPTION DURATION INDEX</t>
  </si>
  <si>
    <t>(CAIDI)</t>
  </si>
  <si>
    <t>(4) TOTAL CUSTOMER INTERRUPTIONS</t>
  </si>
  <si>
    <t>(5) TOTAL # OF CUSTOMERS SERVED</t>
  </si>
  <si>
    <t>(6) SAIFI [(4)/(5)]</t>
  </si>
  <si>
    <t>LABOUR</t>
  </si>
  <si>
    <t>(2) COMPENSATION EXCLUSIVE OF OVERHEAD</t>
  </si>
  <si>
    <t>WAGES ($)</t>
  </si>
  <si>
    <t>SALARIES ($)</t>
  </si>
  <si>
    <t>FRINGE BENEFITS ($)</t>
  </si>
  <si>
    <t>CAPITAL</t>
  </si>
  <si>
    <t>(1) GROSS FIXED ASSETS ($)</t>
  </si>
  <si>
    <t>(2) ACCUMULATED DEPRECIATION ($)</t>
  </si>
  <si>
    <t>(3) AMORTIZATION ($)</t>
  </si>
  <si>
    <t>(4) CAPITAL ADDITIONS FOR YEAR ($)</t>
  </si>
  <si>
    <t>(5) RETIREMENTS FOR YEAR ($)</t>
  </si>
  <si>
    <t>MISCELLANEOUS</t>
  </si>
  <si>
    <t>FUNCTIONAL</t>
  </si>
  <si>
    <t>(1) OPERATIONS AND MAINTENANCE</t>
  </si>
  <si>
    <t xml:space="preserve">  </t>
  </si>
  <si>
    <t>(2) BILLING AND COLLECTION</t>
  </si>
  <si>
    <t xml:space="preserve"> </t>
  </si>
  <si>
    <t>(3) ADMINISTRATION</t>
  </si>
  <si>
    <t>TOTAL ($)</t>
  </si>
  <si>
    <t>ACCOUNT</t>
  </si>
  <si>
    <t>NUMBER</t>
  </si>
  <si>
    <t>ACCOUNT NAME</t>
  </si>
  <si>
    <t>YEAR-END</t>
  </si>
  <si>
    <t>BALANCE</t>
  </si>
  <si>
    <t>A</t>
  </si>
  <si>
    <t>PERCENTAGE</t>
  </si>
  <si>
    <t>B</t>
  </si>
  <si>
    <t>WIRES ONLY</t>
  </si>
  <si>
    <t>AMOUNT</t>
  </si>
  <si>
    <t>INCLUDED IN</t>
  </si>
  <si>
    <t>RATE BASE</t>
  </si>
  <si>
    <t>C=A*B</t>
  </si>
  <si>
    <t>LAND</t>
  </si>
  <si>
    <t>LAND RIGHTS</t>
  </si>
  <si>
    <t>BUILDINGS AND FIXTURES - BRICK, STONE, CONCRETE AND STEEL</t>
  </si>
  <si>
    <t>BUILDINGS AND FIXTURES - OTHER CONSTRUCTION</t>
  </si>
  <si>
    <t>GENERATING STATIONS</t>
  </si>
  <si>
    <t>TRANSMISSION LINES ON WOOD POLES</t>
  </si>
  <si>
    <t>DISTRIBUTION LINES AND FEEDERS - OVERHEAD</t>
  </si>
  <si>
    <t>DISTRIBUTION LINES AND FEEDERS - UNDERGROUND</t>
  </si>
  <si>
    <t>DISTRIBUTION TRANSFORMERS</t>
  </si>
  <si>
    <t>DISTRIBUTION METERS</t>
  </si>
  <si>
    <t>GENERAL OFFICE EQUIPMENT</t>
  </si>
  <si>
    <t>COMPUTER EQUIPMENT - HARDWARE</t>
  </si>
  <si>
    <t>STORES WAREHOUSE EQUIPMENT</t>
  </si>
  <si>
    <t>LEASEHOLD IMPROVEMENTS</t>
  </si>
  <si>
    <t>ROLLING STOCK AND EQUIPMENT</t>
  </si>
  <si>
    <t>MISCELLANEOUS EQUIPMENT, MAJOR TOOLS AND INSTRUMENTS</t>
  </si>
  <si>
    <t>WATER HEATER RENTAL UNITS</t>
  </si>
  <si>
    <t>LOAD MANAGEMENT CONTROLS - CUSTOMERS PREMISES</t>
  </si>
  <si>
    <t>LOAD MANAGEMENT CONTROLS - UTILITY PREMISES</t>
  </si>
  <si>
    <t>SYSTEM SUPERVISORY EQUIPMENT</t>
  </si>
  <si>
    <t>SENTINEL LIGHTING RENTAL UNITS</t>
  </si>
  <si>
    <t>CONSTRUCTION IN PROGRESS</t>
  </si>
  <si>
    <t>MUNICIPAL DISTRIBUTION STATION EQUIPMENT - BELOW 50 kV</t>
  </si>
  <si>
    <t>ACCUMULATED DEPRECIATION/AMORTIZATION</t>
  </si>
  <si>
    <t>ACCUMULATED DEPRECIATION - BUILDINGS AND FIXTURES - BRICK, STONE AND MASONRY</t>
  </si>
  <si>
    <t>ACCUMULATED DEPRECIATION - BUILDINGS AND FIXTURES - OTHER CONSTRUCTION</t>
  </si>
  <si>
    <t>ACCUMULATED DEPRECIATION GENERATING STATIONS</t>
  </si>
  <si>
    <t>ACCUMULATED DEPRECIATION TRANSMISSION LINES ON WOOD POLES</t>
  </si>
  <si>
    <t>ACCUMULATED DEPRECIATION MUNICIPAL TRANSFORMER STATION EQUIPMENT</t>
  </si>
  <si>
    <t>ACCUMULATED DEPRECIATION - DISTRIBUTION LINES AND FEEDERS - OVERHEAD</t>
  </si>
  <si>
    <t>ACCUMULATED DEPRECIATION - DISTRIBUTION LINES AND FEEDERS - UNDERGROUND</t>
  </si>
  <si>
    <t>ACCUMULATED DEPRECIATION - DISTRIBUTION TRANSFORMERS</t>
  </si>
  <si>
    <t>ACCUMULATED DEPRECIATION - DISTRIBUTION METERS</t>
  </si>
  <si>
    <t>ACCUMULATED DEPRECIATION - GENERAL OFFICE EQUIPMENT</t>
  </si>
  <si>
    <t>ACCUMULATED DEPRECIATION - COMPUTER EQUIPMENT - HARDWARE</t>
  </si>
  <si>
    <t>ACCUMULATED DEPRECIATION - STORES WAREHOUSE EQUIPMENT</t>
  </si>
  <si>
    <t>ACCUMULATED DEPRECIATION - ROLLING STOCK AND EQUIPMENT</t>
  </si>
  <si>
    <t>ACCUMULATED DEPRECIATION - MISCELLANEOUS EQUIPMENT, MAJOR TOOLS AND INSTRUMENTS</t>
  </si>
  <si>
    <t>ACCUMULATED DEPRECIATION - WATER HEATER EQUIPMENT</t>
  </si>
  <si>
    <t>ACCUMULATED DEPRECIATION - LOAD MANAGEMENT CONTROLS - CUSTOMER PREMISES</t>
  </si>
  <si>
    <t>ACCUMULATED DEPRECIATION - LOAD MANAGEMENT CONTROLS - UTILITY PREMISES</t>
  </si>
  <si>
    <t>ACCUMULATED DEPRECIATION - SYSTEM SUPERVISORY EQUIPMENT</t>
  </si>
  <si>
    <t>ACCUMULATED DEPRECIATION - SENTINEL LIGHTING EQUIPMENT</t>
  </si>
  <si>
    <t>ACCUMULATED AMORTIZATION - LAND RIGHTS</t>
  </si>
  <si>
    <t>ACCUMULATED AMORTIZATION - LEASEHOLD IMPROVEMENTS</t>
  </si>
  <si>
    <t>ACCUMULATED DEPRECIATION MUNICIPAL DISTRIBUTION STATION EQUIPMENT</t>
  </si>
  <si>
    <t>SUBTRANSMISSION FEEDERS - UNDERGROUND (RELATED TO LINES BELOW 50 kV)</t>
  </si>
  <si>
    <t>16X</t>
  </si>
  <si>
    <t>ACCUMULATED DEPRECIATION - SUBTRANSMISSION FEEDERS - OVERHEAD (RELATED TO LINES BELOW 50 kV)</t>
  </si>
  <si>
    <t>ACCUMULATED DEPRECIATION - SUBTRANSMISSION FEEDERS - UNDERGROUND (RELATED TO LINES BELOW 50 kV)</t>
  </si>
  <si>
    <t>ACCUMULATED DEPRECIATION - SUBTRANSMISSION FEEDERS - OVERHEAD (RELATED TO LINES ABOVE 50 kV)</t>
  </si>
  <si>
    <t>ACCUMULATED DEPRECIATION - SUBTRANSMISSION FEEDERS - UNDERGROUND (RELATED TO LINES ABOVE 50 kV)</t>
  </si>
  <si>
    <t>TOTAL NET FIXED ASSETS FOR YEAR 2000</t>
  </si>
  <si>
    <t>49X</t>
  </si>
  <si>
    <t>CALCULATION OF NET FIXED ASSETS FOR YEAR 2000</t>
  </si>
  <si>
    <t>$</t>
  </si>
  <si>
    <t>%</t>
  </si>
  <si>
    <t>WORKING CAPITAL ALLOWANCE</t>
  </si>
  <si>
    <t>TOTAL RATE BASE</t>
  </si>
  <si>
    <t>CALCULATION OF WORKING CAPITAL ALLOWANCE</t>
  </si>
  <si>
    <t>POWER PURCHASED</t>
  </si>
  <si>
    <t>COST OF POWER - ADJUSTMENTS</t>
  </si>
  <si>
    <t>COST OF POWER</t>
  </si>
  <si>
    <t>OPERATIONS AND MAINTENANCE</t>
  </si>
  <si>
    <t>SUBTRANSMISSION FEEDERS - OPERATION (RELATED TO LINES BELOW 50 kV)</t>
  </si>
  <si>
    <t>SUBTRANSMISSION FEEDERS - MAINTENANCE (RELATED TO LINES BELOW 50 kV)</t>
  </si>
  <si>
    <t>MUNICIPAL DISTRIBUTION STATION EQUIPMENT - OPERATING LABOUR</t>
  </si>
  <si>
    <t>MUNICPAL DISTRIBUTION STATION - MAINTENANCE OF EQUIPMENT</t>
  </si>
  <si>
    <t>MUNICIPAL DISTRIBUTION STATION - MAINTENANCE OF BUILDINGS AND FIXTURES</t>
  </si>
  <si>
    <t>OVERHEAD DISTRIBUTION LINES AND FEEDERS - OPERATING LABOUR</t>
  </si>
  <si>
    <t>OVERHEAD DISTRIBUTION LINES AND FEEDERS - OPERATING SUPPLIES AND EXPENSES</t>
  </si>
  <si>
    <t>OVERHEAD DISTRIBUTION LINES AND FEEDERS - RENTALS PAID</t>
  </si>
  <si>
    <t>OVERHEAD DISTRIBUTION LINES AND FEEDERS - MAINTENANCE</t>
  </si>
  <si>
    <t>OVERHEAD DISTRIBUTION LINES AND FEEDERS - TREE TRIMMING</t>
  </si>
  <si>
    <t>UNDERGROUND DISTRIBUTION LINES AND FEEDERS - OPERATING LABOUR</t>
  </si>
  <si>
    <t>UNDERGROUND DISTRIBUTION LINES AND FEEDERS - OPERATING SUPPLIES AND EXPENSES</t>
  </si>
  <si>
    <t>UNDERGROUND DISTRIBUTION LINES AND FEEDERS - RENTALS PAID</t>
  </si>
  <si>
    <t>UNDERGROUND DISTRIBUTION LINES AND FEEDERS - MAINTENANCE</t>
  </si>
  <si>
    <t>DISTRIBUTION TRANSFORMERS - MAINTENANCE</t>
  </si>
  <si>
    <t>DISTRIBUTION TRANSFORMERS - OPERATION</t>
  </si>
  <si>
    <t>DISTRIBUTION METERS - OPERATION</t>
  </si>
  <si>
    <t>DISTRIBUTION METERS - MAINTENANCE</t>
  </si>
  <si>
    <t>CUSTOMER PREMISES - LABOUR</t>
  </si>
  <si>
    <t>CUSTOMER PREMISES - MAINTENANCE</t>
  </si>
  <si>
    <t>ENERGY CONSERVATION</t>
  </si>
  <si>
    <t>COMMUNITY SAFETY PROGRAM</t>
  </si>
  <si>
    <t>COMMUNITY RELATIONS - SUNDRY</t>
  </si>
  <si>
    <t>BILLING AND COLLECTING</t>
  </si>
  <si>
    <t>METER READING</t>
  </si>
  <si>
    <t>BILLING</t>
  </si>
  <si>
    <t>COLLECTING</t>
  </si>
  <si>
    <t>CASH OVER AND SHORT</t>
  </si>
  <si>
    <t>ADMINISTRATION</t>
  </si>
  <si>
    <t>900X</t>
  </si>
  <si>
    <t>COMMISSIONERS' SALARIES AND EXPENSES</t>
  </si>
  <si>
    <t>GENERAL OFFICERS' SALARIES AND EXPENSES</t>
  </si>
  <si>
    <t>GENERAL OFFICE SALARIES AND EXPENSES</t>
  </si>
  <si>
    <t>MISCELLANEOUS GENERAL EXPENSES</t>
  </si>
  <si>
    <t>GENERAL OFFICE BUILDING OPERATION AND MAINTENANCE</t>
  </si>
  <si>
    <t xml:space="preserve">                                                        WORKING CAPITAL ALLOWANCE (15% OF TOTAL ABOVE) </t>
  </si>
  <si>
    <t>HYDRAULIC GENERATING STATION - OPERATING LABOUR</t>
  </si>
  <si>
    <t>HYDRAULIC GENERATING STATION - OPERATING SUPPLIES AND EXPENSES</t>
  </si>
  <si>
    <t>HYDRAULIC GENERATING STATION - MAINTENANCE OF EQUIPMENT</t>
  </si>
  <si>
    <t>HYDRAULIC GENERATING STATION - MAINTENANCE OF BUILDINGS AND FIXTURES</t>
  </si>
  <si>
    <t>DIESEL GENERATING STATION - OPERATING LABOUR</t>
  </si>
  <si>
    <t>DIESEL GENERATING STATION - OPERATING SUPPLIES AND EXPENSES</t>
  </si>
  <si>
    <t>DIESEL GENERATING STATION - OPERATING FUEL</t>
  </si>
  <si>
    <t>DIESEL GENERATING STATION - MAINTENANCE OF BUILDINGS AND FIXTURES</t>
  </si>
  <si>
    <t>DIESEL GENERATING STATION - MAINTENANCE AND EQUIPMENT</t>
  </si>
  <si>
    <t>TRANSMISSION LINES - OPERATION</t>
  </si>
  <si>
    <t>TRANSMISSION LINES - MAINTENANCE</t>
  </si>
  <si>
    <t>TRANSMISSION RIGHT OF WAY - MAINTENANCE</t>
  </si>
  <si>
    <t>MUNICIPAL TRANSFORMER STATION EQUIPMENT - OPERATING LABOUR</t>
  </si>
  <si>
    <t>MUNICIPAL TRANSFORMER STATION EQUIPMENT - OPERATING SUPPLIES AND EXPENSES</t>
  </si>
  <si>
    <t>MUNICIPAL TRANSFORMER STATION - MAINTENANCE OF EQUIPMENT</t>
  </si>
  <si>
    <t>MUNICIPAL TRANSFORMER STATION - MAINTENANCE OF BUILDINGS AND FIXTURES</t>
  </si>
  <si>
    <t>SUBTRANSMISSION FEEDERS - OPERATION (RELATED TO LINES ABOVE 50 kV)</t>
  </si>
  <si>
    <t>SUBTRANSMISSION FEEDERS - MAINTENANCE (RELATED TO LINES ABOVE 50 kV)</t>
  </si>
  <si>
    <t>WATER HEATER RENTALS - LABOUR</t>
  </si>
  <si>
    <t>WATER HEATER RENTALS - MAINTENANCE</t>
  </si>
  <si>
    <t>WATER HEATER CONTROLS - LABOUR</t>
  </si>
  <si>
    <t>WATER HEATER CONTROLS - MAINTENANCE</t>
  </si>
  <si>
    <t>SENTINEL LIGHT RENTALS - LABOUR</t>
  </si>
  <si>
    <t>SENTINEL LIGHT RENTALS - MAINTENANCE</t>
  </si>
  <si>
    <t>SUBTRANSMISSION FEEDERS - OVERHEAD  (RELATED TO LINES BELOW 50 kV)</t>
  </si>
  <si>
    <t>REVENUE</t>
  </si>
  <si>
    <t>SERVICE REVENUE</t>
  </si>
  <si>
    <t>TITLE</t>
  </si>
  <si>
    <t>RESIDENTIAL SERVICE</t>
  </si>
  <si>
    <t>COMMERCIAL LIGHT SERVICE</t>
  </si>
  <si>
    <t>INDUSTRIAL POWER SERVICE</t>
  </si>
  <si>
    <t>GENERAL SERVICE</t>
  </si>
  <si>
    <t>LARGE USERS</t>
  </si>
  <si>
    <t>STREET LIGHTING</t>
  </si>
  <si>
    <t>UNBILLED REVENUE ADJUSTMENT</t>
  </si>
  <si>
    <t>OTHER REVENUE</t>
  </si>
  <si>
    <t>LATE PAYMENT CHARGES</t>
  </si>
  <si>
    <t>WATER HEATER RENTAL</t>
  </si>
  <si>
    <t>SENTINEL LIGHT RENTAL</t>
  </si>
  <si>
    <t>INTEREST EARNED</t>
  </si>
  <si>
    <t>POLE RENTALS</t>
  </si>
  <si>
    <t>STREET LIGHT - NON ENERGY</t>
  </si>
  <si>
    <t>CHANGE OF OCCUPANCY CHARGES</t>
  </si>
  <si>
    <t>COLLECTION CHARGES</t>
  </si>
  <si>
    <t>RECONNECTION CHARGES</t>
  </si>
  <si>
    <t>DISPUTE METER TEST CHARGES</t>
  </si>
  <si>
    <t>PROFIT ON SALES OF MATERIALS AND/OR SERVICES</t>
  </si>
  <si>
    <t>SALES OF SCRAP MATERIAL</t>
  </si>
  <si>
    <t>PREMISES AND OTHER RENTAL</t>
  </si>
  <si>
    <t>WATER AND SEWER BILLING SERVICES</t>
  </si>
  <si>
    <t>NET BOOK VALUE OF DISPOSAL (READILY IDENTIFIABLE FIXED ASSETS)</t>
  </si>
  <si>
    <t>PROCEEDS AND COSTS - DISPOSAL OF FIXED ASSETS</t>
  </si>
  <si>
    <t>INCOME FROM SINKING FUND</t>
  </si>
  <si>
    <t>OPERATING EXPENSES</t>
  </si>
  <si>
    <t>POWER SUPPLY</t>
  </si>
  <si>
    <t>POWER GENERATED</t>
  </si>
  <si>
    <t>HYDRAULIC GENERATING STATION - OPERATING SUPPLIES AND EXPENSE</t>
  </si>
  <si>
    <t>DIESEL GENERATING STATION - OPERATING SUPPLIES AND EXPENSE</t>
  </si>
  <si>
    <t>TRANSMISSION LINES</t>
  </si>
  <si>
    <t xml:space="preserve">TRANSMISSION LINES - OPERATION </t>
  </si>
  <si>
    <t>OPERATIONS, MAINTENANCE AND OTHER EXPENSES</t>
  </si>
  <si>
    <t>HIGH VOLTAGE TRANSFORMATION</t>
  </si>
  <si>
    <t>MUNICIPAL TRANSFORMER STATION EQUIPMENT- OPERATING LABOUR</t>
  </si>
  <si>
    <t>MUNICIPAL TRANSFORMER STATION EQUIPMENT - OPERATING SUPPLIES AND EXPENSE</t>
  </si>
  <si>
    <t>MUNICIPAL TRANSFORMER STATION EQUIPMENT - MAINTENANCE OF EQUIPMENT</t>
  </si>
  <si>
    <t>MUNICIPAL TRANSFORMER STATION EQUIPMENT - MAINTENANCE OF BUILDINGS AND FIXTURES</t>
  </si>
  <si>
    <t>DISTRIBUTION</t>
  </si>
  <si>
    <t>SUBTRANSMISSION</t>
  </si>
  <si>
    <t>SUBTRANSMISSION FEEDERS - OPERATION</t>
  </si>
  <si>
    <t>SUBTRANSMISSION FEEDERS - MAINTENANCE</t>
  </si>
  <si>
    <t>MUNICIPAL DISTRIBUTION STATION</t>
  </si>
  <si>
    <t>MUNICIPAL DISTRIBUTION STATION EQUIPMENT - OPERATING SUPPLIES AND EXPENSES</t>
  </si>
  <si>
    <t>MUNICIPAL DISTRIBUTION STATION - MAINTENANCE OF EQUIPMENT</t>
  </si>
  <si>
    <t>OVERHEAD DISTRIBUTION LINES AND FEEDERS</t>
  </si>
  <si>
    <t>OVERHEAD DISTRIBUTION LINES AND FEEDERS - OPERATION SUPPLY AND EXPENSE</t>
  </si>
  <si>
    <t>OVERHEAD DISTRIBUTION LINES AND FEEDERS - OPERATION LABOUR</t>
  </si>
  <si>
    <t>UNDERGROUND DISTRIBUTION LINES AND FEEDERS</t>
  </si>
  <si>
    <t>UNDERGROUND DISTRIBUTION LINES AND FEEDERS - OPERATION LABOUR</t>
  </si>
  <si>
    <t>UNDERGROUND DISTRIBUTION LINES AND FEEDERS - OPERATION SUPPLIES/EXPENSES</t>
  </si>
  <si>
    <t>UTILIZATION</t>
  </si>
  <si>
    <t>CUSTOMER PREMISES</t>
  </si>
  <si>
    <t>CUSTOMER PREMISES - MATERIALS AND EXPENSES</t>
  </si>
  <si>
    <t>WATER HEATER RENTALS</t>
  </si>
  <si>
    <t>WATER HEATER CONTROLS</t>
  </si>
  <si>
    <t>SENTINEL LIGHT RENTALS</t>
  </si>
  <si>
    <t>COMMUNITY RELATIONS</t>
  </si>
  <si>
    <t>ADMINISTRATIVE</t>
  </si>
  <si>
    <t>COMMISSIONERS'  SALARIES AND EXPENSE</t>
  </si>
  <si>
    <t>GENERAL OFFICERS' SALARIES AND EXPENSE</t>
  </si>
  <si>
    <t>GENERAL OFFICE SALARIES AND EXPENSE</t>
  </si>
  <si>
    <t>MISCELLANEOUS GENERAL EXPENSE</t>
  </si>
  <si>
    <t>AMORTIZATION EXPENSE</t>
  </si>
  <si>
    <t>DEPRECIATION EXPENSE - GENERAL PLANT INCL. SYSTEM SUPERVISORY EQUIPMENT</t>
  </si>
  <si>
    <t>DEPRECIATION EXPENSE - GENERAL OFFICE EQUPMENT</t>
  </si>
  <si>
    <t>DEPRECIATION EXPENSE - COMPUTER EQUIPMENT HARDWARE</t>
  </si>
  <si>
    <t>DEPRECIATION EXPENSE - WATER HEATER EQUIPMENT</t>
  </si>
  <si>
    <t>DEPRECIATION EXPENSE - LOAD MANAGEMENT EQUIPMENT</t>
  </si>
  <si>
    <t>DEPRECIATION EXPENSE - SENTINEL LIGHTING EQUIPMENT</t>
  </si>
  <si>
    <t>AMORTIZATION EXPENSE - LAND RIGHTS</t>
  </si>
  <si>
    <t>AMORTIZATION EXPENSE - LEASEHOLD IMPROVEMENTS</t>
  </si>
  <si>
    <t>FINANCING EXPENSE</t>
  </si>
  <si>
    <t>INTEREST EXPENSE - LONG TERM DEBT</t>
  </si>
  <si>
    <t xml:space="preserve">INTEREST EXPENSE - SHORT TERM DEBT </t>
  </si>
  <si>
    <t>INTEREST EXPENSE - OTHER</t>
  </si>
  <si>
    <t>FOREIGN EXCHANGE</t>
  </si>
  <si>
    <t>EXTRAORDINARY ITEMS*</t>
  </si>
  <si>
    <t>EXTRAORDINARY/UNUSUAL ITEMS</t>
  </si>
  <si>
    <t>*as defined in section 3480 of CICA Handbook</t>
  </si>
  <si>
    <t>CASH FLOWS FROM OPERATING ACTIVITIES</t>
  </si>
  <si>
    <t>NET INCOME</t>
  </si>
  <si>
    <t>ADJUSTMENTS: ADD/(DEDUCT)</t>
  </si>
  <si>
    <t>CHANGES IN NON-CASH WORKING CAPITALS:  ADD/(DEDUCT)</t>
  </si>
  <si>
    <t>(ii) CURRENT LIABILITIES</t>
  </si>
  <si>
    <t>DEPRECIATION EXPENSE - MISCELLANEOUS EQUIPMENT, MAJOR TOOLS/INSTRUMENTS</t>
  </si>
  <si>
    <t>OPENING BALANCE</t>
  </si>
  <si>
    <t>CLOSING BALANCE</t>
  </si>
  <si>
    <t xml:space="preserve">           240 Accounts Receivable - Electricity</t>
  </si>
  <si>
    <t xml:space="preserve">           242 Accounts Receivable - Municipal Owned Street Lighting</t>
  </si>
  <si>
    <t xml:space="preserve">           243 Accounts Receivable - Street Lighting Transfer</t>
  </si>
  <si>
    <t xml:space="preserve">           244 Accounts Receivable - Sundry</t>
  </si>
  <si>
    <t xml:space="preserve">           245 Accounts Receivable - Recoverable Work</t>
  </si>
  <si>
    <t xml:space="preserve">           246 Accounts Receivable - Other Municipal Departments</t>
  </si>
  <si>
    <t xml:space="preserve">           250 Allowance for Doubtful Accounts</t>
  </si>
  <si>
    <t xml:space="preserve">            326 Goods and Services Tax</t>
  </si>
  <si>
    <t xml:space="preserve">            330 Demand Bank Loans</t>
  </si>
  <si>
    <t xml:space="preserve">            335 Debentures Outstanding - Current Portion</t>
  </si>
  <si>
    <t xml:space="preserve">            336 Term Bank Loans - Current Portion</t>
  </si>
  <si>
    <t xml:space="preserve">            337 Ontario Hydro Debt - Current Portion</t>
  </si>
  <si>
    <t xml:space="preserve">            338 OMERS - Current Portion</t>
  </si>
  <si>
    <t xml:space="preserve">            339 Other Long Term Debt - Current Portion</t>
  </si>
  <si>
    <t xml:space="preserve">            340 Customer Credit Balances</t>
  </si>
  <si>
    <t xml:space="preserve">            345 Current Portion of Deposits</t>
  </si>
  <si>
    <t xml:space="preserve">            348 Accrued Interest - Long Term Debt</t>
  </si>
  <si>
    <t xml:space="preserve">            349 Other Current Liabilities</t>
  </si>
  <si>
    <t>CASH FLOWS FROM INVESTING ACTIVITIES</t>
  </si>
  <si>
    <t>(i) AMORTIZATION</t>
  </si>
  <si>
    <t>(i) CURRENT ASSETS</t>
  </si>
  <si>
    <t xml:space="preserve">          270 Sinking Fund Deposits</t>
  </si>
  <si>
    <t xml:space="preserve">          275 Investments - Long Term </t>
  </si>
  <si>
    <t xml:space="preserve">           292 Long Term Receivable - Street Lighting Transfer</t>
  </si>
  <si>
    <t xml:space="preserve">           295 Other Non-current Assets</t>
  </si>
  <si>
    <t xml:space="preserve">           296 OMERS Past Service Costs</t>
  </si>
  <si>
    <t>(ii) CAPITAL EXPENDITURES</t>
  </si>
  <si>
    <t xml:space="preserve">           10 Land</t>
  </si>
  <si>
    <t xml:space="preserve">           15 Land Rights</t>
  </si>
  <si>
    <t xml:space="preserve">           20 Buildings and Fixtures - Brick, Stone, Concrete and Steel</t>
  </si>
  <si>
    <t xml:space="preserve">           25 Buildings and Fixtures - Other Construction</t>
  </si>
  <si>
    <t xml:space="preserve">           30 Generating Stations</t>
  </si>
  <si>
    <t xml:space="preserve">           40 Transmission Lines on Wood Poles</t>
  </si>
  <si>
    <t xml:space="preserve">           50 Municipal Transformer Station Equipment- normally primary above 50 kV</t>
  </si>
  <si>
    <t xml:space="preserve">           55 Municipal Transformer Station Equipment - normally primary below 50 kV</t>
  </si>
  <si>
    <t xml:space="preserve">           60 Subtransmission Feeders - Overhead</t>
  </si>
  <si>
    <t xml:space="preserve">           65 Subtransmission Feeders - Underground</t>
  </si>
  <si>
    <t xml:space="preserve">           70 Distribution Lines and Feeders - Overhead</t>
  </si>
  <si>
    <t xml:space="preserve">           75 Distribution Lines and Feeders - Underground</t>
  </si>
  <si>
    <t xml:space="preserve">           80 Distribution Transformers</t>
  </si>
  <si>
    <t xml:space="preserve">           90 Distribution Meters</t>
  </si>
  <si>
    <t xml:space="preserve">          110 General Office Equipment</t>
  </si>
  <si>
    <t xml:space="preserve">          115 Computer Equipment - Hardware</t>
  </si>
  <si>
    <t xml:space="preserve">          120 Stores Warehouse Equipment</t>
  </si>
  <si>
    <t xml:space="preserve">          125 Leasehold Improvements</t>
  </si>
  <si>
    <t xml:space="preserve">          130 Rolling Stock and Equipment</t>
  </si>
  <si>
    <t xml:space="preserve">          140 Miscellaneous Equipment, Major Tools and Equipment </t>
  </si>
  <si>
    <t xml:space="preserve">          150 Water Heater Rental Units</t>
  </si>
  <si>
    <t xml:space="preserve">          151 Load Management Controls - Customer Premises</t>
  </si>
  <si>
    <t xml:space="preserve">          152 Load Management Controls - Utility Premises</t>
  </si>
  <si>
    <t xml:space="preserve">          153 System Supervisory Equipment</t>
  </si>
  <si>
    <t xml:space="preserve">          155 Sentinel Lighting Rental Units</t>
  </si>
  <si>
    <t xml:space="preserve">          160 Construction in Progress</t>
  </si>
  <si>
    <t>CASH FLOWS FROM FINANCING ACTIVITIES</t>
  </si>
  <si>
    <t>(ii) DEBT BORROWINGS/RETIREMENT</t>
  </si>
  <si>
    <t>EMERGENCY RESPONSE - URBAN AREAS</t>
  </si>
  <si>
    <t>EMERGENCY RESPONSE - RURAL AREAS</t>
  </si>
  <si>
    <t xml:space="preserve">(2) # OF THESE CALLS AT WHICH QUALIFIED STAFF WERE ON SITE WITHIN 120 MINUTES IN RURAL AREAS </t>
  </si>
  <si>
    <t>(2) # OF THESE CALLS AT WHICH QUALIFIED STAFF WERE ON SITE WITHIN  60 MINUTES IN URBAN AREAS</t>
  </si>
  <si>
    <t>CONNECTION OF NEW SERVICES - HIGH VOLTAGE</t>
  </si>
  <si>
    <t>(1) # OF HIGH  VOLTAGE SERVICES CONNECTED</t>
  </si>
  <si>
    <t>(2) # OF HIGH  VOLTAGE SERVICES CONNECTED WITHIN 5-WORKING DAYS</t>
  </si>
  <si>
    <t>CONNECTION OF NEW SERVICES - LOW VOLTAGE</t>
  </si>
  <si>
    <t>(7) CAIDI [(3)/(6)]</t>
  </si>
  <si>
    <t xml:space="preserve">        300 DEBENTURE ADVANCES</t>
  </si>
  <si>
    <t xml:space="preserve">        305 DEBENTURES OUTSTANDING - LONG TERM PORTION</t>
  </si>
  <si>
    <t xml:space="preserve">        310 TERM BANK LOANS - LONG TERM PORTION</t>
  </si>
  <si>
    <t xml:space="preserve">        315 ONTARIO HYDRO DEBT OUTSTANDING - LONG TERM PORTION</t>
  </si>
  <si>
    <t xml:space="preserve">        316 OMERS - LONG TERM PORTION</t>
  </si>
  <si>
    <t xml:space="preserve">        319 OTHER DEBT - LONG TERM PORTION</t>
  </si>
  <si>
    <t>(iii) OTHER</t>
  </si>
  <si>
    <t>TOTAL OPERATING EXPENSES</t>
  </si>
  <si>
    <t xml:space="preserve">          350 LONG TERM DEPOSITS</t>
  </si>
  <si>
    <t xml:space="preserve">          365 COLLATERAL FUNDS LIABILITY</t>
  </si>
  <si>
    <t xml:space="preserve">          360 VESTED SICK LEAVE LIABILITY</t>
  </si>
  <si>
    <t xml:space="preserve">          370 OTHER NON-CURRENT LIABILITIES</t>
  </si>
  <si>
    <t xml:space="preserve">          371 DEVELOPMENT CHARGE FUND</t>
  </si>
  <si>
    <t xml:space="preserve">                                                   CASH FLOWS FROM FINANCING ACTIVITIES (C)</t>
  </si>
  <si>
    <t xml:space="preserve">                                                  CASH FLOWS FROM INVESTING ACTIVITIES (B)</t>
  </si>
  <si>
    <t xml:space="preserve">                                                CASH FLOWS FROM OPERATING ACTIVITIES (A)</t>
  </si>
  <si>
    <t xml:space="preserve">         200 CASH IN BANK AND ON HAND</t>
  </si>
  <si>
    <t xml:space="preserve">         210 CASH ADVANCES</t>
  </si>
  <si>
    <t xml:space="preserve">         215 TERM DEPOSITS</t>
  </si>
  <si>
    <t xml:space="preserve">         220 INVESTMENTS - CURRENT</t>
  </si>
  <si>
    <t xml:space="preserve">                             CASH AND CASH EQUIVALENTS AT END OF PERIOD     (D)+(E)</t>
  </si>
  <si>
    <t>WORKING CAPITAL</t>
  </si>
  <si>
    <t>CURRENT ASSETS</t>
  </si>
  <si>
    <t>CASH IN BANK AND ON HAND</t>
  </si>
  <si>
    <t>CASH ADVANCES</t>
  </si>
  <si>
    <t>TERM DEPOSITS</t>
  </si>
  <si>
    <t>INVESTMENTS - CURRENT</t>
  </si>
  <si>
    <t>ACCOUNTS RECEIVABLE - ELECTRICAL ENERGY</t>
  </si>
  <si>
    <t>ACCOUNTS RECEIVABLE - MUNICIPAL OWNED STREET LIGHTING</t>
  </si>
  <si>
    <t>ACCOUNTS RECEIVABLE - STREET LIGHTING TRANSFER</t>
  </si>
  <si>
    <t>ACCOUNTS RECEIVABLE - SUNDRY</t>
  </si>
  <si>
    <t>ACCOUNTS RECEIVABLE - RECOVERABLE WORK</t>
  </si>
  <si>
    <t>ACCOUNTS RECEIVABLE - OTHER MUNICIPAL DEPARTMENTS</t>
  </si>
  <si>
    <t>ALLOWANCE FOR DOUBTFUL ACCOUNTS</t>
  </si>
  <si>
    <t>UNBILLED REVENUE</t>
  </si>
  <si>
    <t>PREPAID EXPENSES</t>
  </si>
  <si>
    <t>INVENTORY</t>
  </si>
  <si>
    <t>OTHER CURRENT ASSETS</t>
  </si>
  <si>
    <t>TOTAL CURRENT ASSETS</t>
  </si>
  <si>
    <t>CURRENT LIABILITIES</t>
  </si>
  <si>
    <t>ACCOUNTS PAYABLE - TRADE</t>
  </si>
  <si>
    <t>ACCRUED LIABILITIES</t>
  </si>
  <si>
    <t>GOODS AND SERVICES TAX</t>
  </si>
  <si>
    <t>DEMAND BANK LOANS</t>
  </si>
  <si>
    <t>DEBENTURES OUTSTANDING - CURRENT PORTION</t>
  </si>
  <si>
    <t>TERM BANK LOANS - CURRENT PORTION</t>
  </si>
  <si>
    <t>ONTARIO HYDRO DEBT - CURRENT PORTION</t>
  </si>
  <si>
    <t>OMERS - CURRENT PORTION</t>
  </si>
  <si>
    <t>OTHER LONG TERM DEBT - CURRENT PORTION</t>
  </si>
  <si>
    <t>CURRENT PORTION OF DEPOSITS</t>
  </si>
  <si>
    <t>ACCRUED INTEREST - LONG TERM DEBT</t>
  </si>
  <si>
    <t>OTHER CURRENT LIABILITIES</t>
  </si>
  <si>
    <t>TOTAL CURRENT LIABILITIES</t>
  </si>
  <si>
    <t>WORKING CAPITAL AS % OF NET EXPENSES</t>
  </si>
  <si>
    <t>WORKING CAPITAL (TOTAL CURRENT ASSETS - TOTAL CURRENT LIABILITIES)</t>
  </si>
  <si>
    <t>NET EXPENSES (TOTAL OPERATING EXPENSES - PROVISION FOR DEPRECIATION)</t>
  </si>
  <si>
    <t>RATE OF RETURN AS % OF RATE BASE:</t>
  </si>
  <si>
    <t>DEBT RATIO (LONG TERM DEBT/(LONG TERM DEBT + EQUITY))</t>
  </si>
  <si>
    <t>NON-UTILITY ACCOUNTS/ ASSETS NOT INCLUDED IN RATE BASE CALCULATION</t>
  </si>
  <si>
    <t>ACCOUNT 16X CALCULATION</t>
  </si>
  <si>
    <t>SUBTRANSMISSION FEEDERS - OVERHEAD (RELATED TO ABOVE 50 kV)</t>
  </si>
  <si>
    <t>SUBTRANSMISSION FEEDERS - UNDERGROUND (RELATED TO ABOVE 50 kV)</t>
  </si>
  <si>
    <t>MUNICIPAL TRANSFORMER STATION EQUIPMENT -  RELATED TO ABOVE 50 kV</t>
  </si>
  <si>
    <t xml:space="preserve">                                                                  TOTAL AMOUNT TAKEN TO ACCOUNT 16X ABOVE</t>
  </si>
  <si>
    <t>NON-UTILITY ACCOUNTS/ACCOUNTS NOT INCLUDED IN RATE BASE CALCULATION</t>
  </si>
  <si>
    <t>ACCOUNT 49X CALCULATION</t>
  </si>
  <si>
    <t xml:space="preserve">                      (C) TOTAL NET FIXED ASSETS FOR YEAR 2000 FILING ( TOTAL (A) - TOTAL (B) )</t>
  </si>
  <si>
    <t>NON-UTILITY ACCOUNTS/EXPENSE ACCOUNTS NOT INCLUDED IN RATE BASE CALCULATION</t>
  </si>
  <si>
    <t>ACCOUNT 900X CALCULATION</t>
  </si>
  <si>
    <t xml:space="preserve">                            TOTAL SUM OF ACCOUNTS 1021 TO 6084 TAKEN TO ACCOUNT 900X ABOVE</t>
  </si>
  <si>
    <t>ASSETS (OTHER THAN CONSTRUCTION IN PROGRESS)</t>
  </si>
  <si>
    <t>PRIOR YEAR BILLING ADJUSTMENTS</t>
  </si>
  <si>
    <t>OTHER DEDUCTIONS</t>
  </si>
  <si>
    <t>PLEASE LIST ANY APPLICABLE ACCOUNTS</t>
  </si>
  <si>
    <t>INCOME TAXES, PAYMENTS- IN- LIEU OF, ETC</t>
  </si>
  <si>
    <t>DISCONTINUED OPERATIONS</t>
  </si>
  <si>
    <t>(NO EQUIVALENT ACCOUNTS IN FORMER CHART OF ACCOUNTS)</t>
  </si>
  <si>
    <t xml:space="preserve">      Sum of Amounts in Amortization Accounts 9130 to 9141</t>
  </si>
  <si>
    <t xml:space="preserve">     (a) Accounts Receivable </t>
  </si>
  <si>
    <t xml:space="preserve">     (b)  251 Unbilled Revenue</t>
  </si>
  <si>
    <t xml:space="preserve">     (d)  265 Other</t>
  </si>
  <si>
    <t xml:space="preserve">     (e)  260 Inventory </t>
  </si>
  <si>
    <t xml:space="preserve">      (a)  320 Accounts Payable</t>
  </si>
  <si>
    <t xml:space="preserve">      (b)  325 Accruals</t>
  </si>
  <si>
    <t xml:space="preserve">      (d) Current Debt Related Amounts </t>
  </si>
  <si>
    <t xml:space="preserve">      (c) Other </t>
  </si>
  <si>
    <t>(i) Cash Subject to Restrictions (if applicable)</t>
  </si>
  <si>
    <t xml:space="preserve">     Please list accounts</t>
  </si>
  <si>
    <t>(ii) LONG TERM ASSETS</t>
  </si>
  <si>
    <t xml:space="preserve">    (a) Investments </t>
  </si>
  <si>
    <t xml:space="preserve">     (c)  255 Prepaid Expenses (enter absolute amount)</t>
  </si>
  <si>
    <t xml:space="preserve">     (b) 271 Development Charges</t>
  </si>
  <si>
    <t xml:space="preserve">     (c) 285 Deferred Charges </t>
  </si>
  <si>
    <t xml:space="preserve">     (d) 290 Deposits </t>
  </si>
  <si>
    <t xml:space="preserve">     (e) Other </t>
  </si>
  <si>
    <t xml:space="preserve">(i)  540 EQUITY CAPITAL </t>
  </si>
  <si>
    <t xml:space="preserve">                 NET INCREASES IN CASH AND CASH EQUIVALENTS (SUM (A)+(B)+(C))       </t>
  </si>
  <si>
    <t>(D)</t>
  </si>
  <si>
    <t>CASH AND CASH EQUIVALENTS AT THE BEGINNING OF PERIOD  (E)</t>
  </si>
  <si>
    <t>(E)</t>
  </si>
  <si>
    <t>CUSTOMER CREDIT BALANCES</t>
  </si>
  <si>
    <t>CHANGE IN WORKING CAPITAL</t>
  </si>
  <si>
    <t>INVENTORY (CLOSING AMOUNT IN ACCOUNT 260)</t>
  </si>
  <si>
    <t xml:space="preserve">     (a) 280 DISCOUNT AND EXPENSES OR PREMIUM ON DEBENTURES ( enter debit or (credit)  )</t>
  </si>
  <si>
    <t xml:space="preserve">                                                                                                  TOTAL REVENUE</t>
  </si>
  <si>
    <t>RETURN    (DEFINED AS INCOME BEFORE FINANCIAL EXPENSE AND EXTRORDINARY ITEMS)  IE. (SUM OF ACCOUNTS 9500 TO 9930) LESS  (SUM OF ACCOUNTS 1010 TO 8015 PLUS 9110 PLUS ACCOUNTS 9130 TO 9141)        (i)</t>
  </si>
  <si>
    <t>RATE BASE   (FROM RATEBASE CALCULATION SUB-SHEET)              (ii)</t>
  </si>
  <si>
    <t>RATE OF RETURN (%)         (  (ii)/(i)  )</t>
  </si>
  <si>
    <t>530 Accumulated Net Income (balance transferred from Income)</t>
  </si>
  <si>
    <t>(SUM OF ACCOUNTS 300 TO 319)/(SUM OF ACCOUNTS 300 TO 319 + ACCOUNTS 530 AND 540)</t>
  </si>
  <si>
    <t>FILING REQUIREMENTS FOR RATE BASE</t>
  </si>
  <si>
    <t>RATE BASE FOR YEAR 2000</t>
  </si>
  <si>
    <t>FILING REQUIREMENTS FOR FINANCIAL DATA</t>
  </si>
  <si>
    <t>REVENUE:</t>
  </si>
  <si>
    <t xml:space="preserve">                 SERVICE REVENUE</t>
  </si>
  <si>
    <t xml:space="preserve">                  OTHER</t>
  </si>
  <si>
    <t xml:space="preserve">                 OTHER REVENUE</t>
  </si>
  <si>
    <t>EXPENSES:</t>
  </si>
  <si>
    <t xml:space="preserve">                  POWER SUPPLY</t>
  </si>
  <si>
    <t xml:space="preserve">                  OPERATION, MAINTENANCE,OTHER</t>
  </si>
  <si>
    <t xml:space="preserve">                  AMORTIZATION</t>
  </si>
  <si>
    <t xml:space="preserve">                  FINANCING</t>
  </si>
  <si>
    <t xml:space="preserve">                  FOREIGN EXCHANGE</t>
  </si>
  <si>
    <t xml:space="preserve">                  OTHER DEDUCTIONS</t>
  </si>
  <si>
    <t xml:space="preserve">                  EXTRAORDINARY ITEMS</t>
  </si>
  <si>
    <t xml:space="preserve">                  DISCONTINUED OPERATIONS</t>
  </si>
  <si>
    <t>CASH FLOWS FROM OPERATING ACTIVITIES:</t>
  </si>
  <si>
    <t xml:space="preserve">                  NET INCOME</t>
  </si>
  <si>
    <t xml:space="preserve">                  ADJUSTMENTS TO NET INCOME</t>
  </si>
  <si>
    <t xml:space="preserve">                  CHANGES IN NON-CASH WORKING CAPITAL</t>
  </si>
  <si>
    <t>CASH FLOWS FROM INVESTING ACTIVITIES:</t>
  </si>
  <si>
    <t xml:space="preserve">                  CASH SUBJECT TO RESTRICTIONS</t>
  </si>
  <si>
    <t xml:space="preserve">                  LONG TERM ASSETS</t>
  </si>
  <si>
    <t xml:space="preserve">                  CAPITAL EXPENDITURES</t>
  </si>
  <si>
    <t xml:space="preserve">                  CHANGE IN WORKING CAPITAL</t>
  </si>
  <si>
    <t xml:space="preserve">                  TOTAL WORKING CAPITAL AT END OF YEAR</t>
  </si>
  <si>
    <t xml:space="preserve">                  WORKING CAPITAL AS % OF NET EXPENSES</t>
  </si>
  <si>
    <t>OTHER:</t>
  </si>
  <si>
    <t xml:space="preserve">                   INVENTORY</t>
  </si>
  <si>
    <t xml:space="preserve">                   NET EXPENSES</t>
  </si>
  <si>
    <t xml:space="preserve">                   RATE OF RETURN AS % OF RATE BASE</t>
  </si>
  <si>
    <t xml:space="preserve">                   DEBT RATIO</t>
  </si>
  <si>
    <t xml:space="preserve">                                                                                                SERVICE REVENUE</t>
  </si>
  <si>
    <t xml:space="preserve">                                                                                                    OTHER REVENUE</t>
  </si>
  <si>
    <t xml:space="preserve">                                                                                      TOTAL POWER SUPPLY</t>
  </si>
  <si>
    <t xml:space="preserve">                                                                                     TOTAL FINANCING EXPENSE</t>
  </si>
  <si>
    <t xml:space="preserve">                  INCOME TAXES, PAYMENTS-IN-LIEU,ETC</t>
  </si>
  <si>
    <t>FINANCIAL DATA</t>
  </si>
  <si>
    <t xml:space="preserve">                                                                                   TOTAL LONG TERM ASSETS</t>
  </si>
  <si>
    <t xml:space="preserve">                                                                               TOTAL CAPITAL EXPENDITURES</t>
  </si>
  <si>
    <t xml:space="preserve">                                                                                     TOTAL DEBT BORROWINGS</t>
  </si>
  <si>
    <t xml:space="preserve">                                                                                                       TOTAL OTHER</t>
  </si>
  <si>
    <t xml:space="preserve">                  EQUITY CAPITAL</t>
  </si>
  <si>
    <t xml:space="preserve">                  DEBT BORROWINGS/RETIREMENT</t>
  </si>
  <si>
    <t xml:space="preserve">                                                                                      TOTAL CURRENT ASSETS</t>
  </si>
  <si>
    <t xml:space="preserve">                                                                                     TOTAL CURRENT LIABILITIES</t>
  </si>
  <si>
    <t>ANNUAL TOTAL</t>
  </si>
  <si>
    <t>CONNECTION OF NEW SERVICES -LOW VOLTAGE</t>
  </si>
  <si>
    <t>CONNECTION OF NEW SERVICES -HIGH VOLTAGE</t>
  </si>
  <si>
    <t>EMERGENCY RESPONSE -URBAN AREAS</t>
  </si>
  <si>
    <t>EMERGENCY RESPONSE -RURAL AREAS</t>
  </si>
  <si>
    <t>SERVICE RELIABILITY INDICES</t>
  </si>
  <si>
    <t>ANNUAL % MEETING MINIMUM STANDARD</t>
  </si>
  <si>
    <t>ANNUAL INDEX</t>
  </si>
  <si>
    <t>FILING REQUIREMENTS FOR PBR RELATED INFORMATION</t>
  </si>
  <si>
    <t>Number of full-time employees:</t>
  </si>
  <si>
    <t>Number of part-time employees:</t>
  </si>
  <si>
    <t>Number of full-time equivalent employees:</t>
  </si>
  <si>
    <t>(3) LINE CREW WAGE RATES ($/hr.)</t>
  </si>
  <si>
    <t>(4) CAPITALIZED LABOUR INCLUDED IN (2)  ($):</t>
  </si>
  <si>
    <t>ADDITIONAL SCHEDULES NEED TO BE ATTACHED FOR ITEMS (4) &amp; (5)</t>
  </si>
  <si>
    <t>LABOUR COMPONENT ($)</t>
  </si>
  <si>
    <t xml:space="preserve">(1) HEADCOUNT </t>
  </si>
  <si>
    <t>(3) SAIDI [(1)/(2)]</t>
  </si>
  <si>
    <t>PLEASE PROVIDE THE FOLLOWING DATA FOR 1998 AND 1999 YEAR-END</t>
  </si>
  <si>
    <t>NOTE: UTILITIES THAT MERGED OR WERE ACQUIRED SUBSEQUENT TO 1999 MUST REPORT DATA</t>
  </si>
  <si>
    <t>RELEVANT TO THE ENTITY AS IT EXISTED PRIOR TO THE MERGER OR ACQUISITION.</t>
  </si>
  <si>
    <t xml:space="preserve">Please indicate the line crew wage rate in effect in 1998 and 1999. If the line crew wage rate changed </t>
  </si>
  <si>
    <t xml:space="preserve">in 1998 or 1999, please indicate the wage rate before and after the change and the effective date of change (i.e., 01-APR-98) </t>
  </si>
  <si>
    <t>in the Line Crew Wage Rate Changes box.</t>
  </si>
  <si>
    <t>Line Crew Wage Rate $/hr.(eff. Dec.31)</t>
  </si>
  <si>
    <t>Line Crew Wage Rate Changes</t>
  </si>
  <si>
    <t>Effective Date</t>
  </si>
  <si>
    <t>DD-MMM-YY</t>
  </si>
  <si>
    <r>
      <t xml:space="preserve">Capital additions by the following categories or </t>
    </r>
    <r>
      <rPr>
        <i/>
        <sz val="8"/>
        <rFont val="Arial"/>
        <family val="2"/>
      </rPr>
      <t>aggregations of these catgories</t>
    </r>
    <r>
      <rPr>
        <sz val="8"/>
        <rFont val="Arial"/>
        <family val="2"/>
      </rPr>
      <t>: Land; land rights; buildings and fixtures; generating assets; transmission lines; transmission station equipment;</t>
    </r>
  </si>
  <si>
    <t xml:space="preserve">distribution station equipment; sub-feeder overhead; sub-feeder underground; distribution lines overhead; distribution lines underground; distribution transformers; distribution meters; </t>
  </si>
  <si>
    <t>sentinel light equipment; office equipment; computer equipment; store equipment; lease improvement; rolling stock; miscellaneous equipment; water heaters; load management control;</t>
  </si>
  <si>
    <t>system supervisory equipment; and sentinel lights.</t>
  </si>
  <si>
    <t>CAPITAL COMPOSITION OF ADDITIONS</t>
  </si>
  <si>
    <t>(4A) LABOUR ($)</t>
  </si>
  <si>
    <t>(4B) OVERHEAD ($)</t>
  </si>
  <si>
    <t>(4C) EQUIPMENT/MATERIAL ($)</t>
  </si>
  <si>
    <t>(4D) OTHER ($)</t>
  </si>
  <si>
    <t>(6) TOTAL CONTRIBUTED CAPITAL ($)</t>
  </si>
  <si>
    <t>(1) ANNUAL WHOLESALE COST OF POWER ($)</t>
  </si>
  <si>
    <t>(2) WHOLESALE KWH (KWH)</t>
  </si>
  <si>
    <t>(3) RETAIL KWH (KWH)</t>
  </si>
  <si>
    <t>(4) DISTRIBUTION SYSTEM LOSSES (KWH)</t>
  </si>
  <si>
    <t>(5) TOTAL CUSTOMERS (#)</t>
  </si>
  <si>
    <t>(5A) RESIDENTIAL CUSTOMERS</t>
  </si>
  <si>
    <t>(5B) GENERAL SERVICE CUSTOMERS</t>
  </si>
  <si>
    <t>(5C) LARGE USE CUSTOMERS (&gt;5,000KW)</t>
  </si>
  <si>
    <t>(6) TOTAL KWH (KWH)</t>
  </si>
  <si>
    <t>(6A) RESIDENTIAL KWH</t>
  </si>
  <si>
    <t>(6B) GENERAL SERVICE KWH</t>
  </si>
  <si>
    <t>(6C) LARGE USE (KWH)</t>
  </si>
  <si>
    <t>(7) TOTAL KW BILLED (KW)</t>
  </si>
  <si>
    <t>(7A) RESIDENTIAL BILLED KW</t>
  </si>
  <si>
    <t>(7B) GENERAL SERVICE BILLED KW</t>
  </si>
  <si>
    <t>(7C) LARGE USE BILLED KW</t>
  </si>
  <si>
    <t>(8) TOTAL REVENUE (FROM ENERGY SALES)</t>
  </si>
  <si>
    <t>(8A) RESIDENTIAL REVENUE</t>
  </si>
  <si>
    <t>(8B) GENERAL SERVICE REVENUE</t>
  </si>
  <si>
    <t>(8C) LARGE USE REVENUE</t>
  </si>
  <si>
    <t>UTILITY CHARACTERISTICS DATA</t>
  </si>
  <si>
    <t>(1) TOTAL SERVICE AREA (SQ. KM)</t>
  </si>
  <si>
    <t>(2) RURAL SERVICE AREA (SQ. KM)</t>
  </si>
  <si>
    <t>as defined by Municipality</t>
  </si>
  <si>
    <t>(3) URBAN SERVICE AREA (SQ. KM)</t>
  </si>
  <si>
    <t>as defined by municipality</t>
  </si>
  <si>
    <t>(4) SERVICE AREA POPULATION</t>
  </si>
  <si>
    <t>(5) MUNICIPAL POPULATION</t>
  </si>
  <si>
    <t>same as #4 if service area goes to municipal boundary</t>
  </si>
  <si>
    <t>(6) NUMBER OF SEASONAL OCCUPANCY CUST</t>
  </si>
  <si>
    <t>at least 4 months minimum bill</t>
  </si>
  <si>
    <t>(7) UTILITY WINTER PEAK LOAD (KW)</t>
  </si>
  <si>
    <t>(8) UTILITY SUMMER PEAK LOAD (KW)</t>
  </si>
  <si>
    <t>(9) UTILITY AVERAGE PEAK LOAD (KW)</t>
  </si>
  <si>
    <t>average of 12-monthly peaks</t>
  </si>
  <si>
    <t>(10) UTILITY AVERAGE (of 12-monthly) LOAD FACTOR</t>
  </si>
  <si>
    <t>(11) TOTAL CIRCUIT KILOMETRES OF LINE</t>
  </si>
  <si>
    <t>(12) OH/UG CIRCUIT KILOMETRES OF LINE</t>
  </si>
  <si>
    <t>(13) CIRCUIT KILOMETRES OF LINE BY TYPE:</t>
  </si>
  <si>
    <t>3 PHASE (not multiplied by 3)</t>
  </si>
  <si>
    <t>2 PHASE (not multiplied by 2)</t>
  </si>
  <si>
    <t>SINGLE PHASE</t>
  </si>
  <si>
    <t>(14) NUMBER OF TRANSFORMERS BY TYPE</t>
  </si>
  <si>
    <t>Transmission</t>
  </si>
  <si>
    <t>Subtransmission</t>
  </si>
  <si>
    <t>Distribution</t>
  </si>
  <si>
    <t>MISCELLANEOUS CHARACTERISTICS</t>
  </si>
  <si>
    <t>Please attach additional schedules</t>
  </si>
  <si>
    <t>(15) SYSTEM VOLTAGE LEVELS -(KV) - Please list all voltage levels in system</t>
  </si>
  <si>
    <t>(16) NUMBER OF DISTRIBUTION AND TRANSMISSION STATIONS AND VOLTAGES</t>
  </si>
  <si>
    <t>(17) Does your Utility have a Control Centre (I.e., Distribution SCADA system only). If yes, is it staffed and how many hours per day is it staffed?</t>
  </si>
  <si>
    <t xml:space="preserve">(18) Description of Generation Assets within your Utility. </t>
  </si>
  <si>
    <t xml:space="preserve">(19) Description of Utility-owned Transmission System (&gt;50 kV) </t>
  </si>
  <si>
    <t>(20) Please provide policy on Contributed Capital.</t>
  </si>
  <si>
    <t>(21) Special Circumstances/Unique Attributes of your Utility (i.e., difficulty with access to system for maintenance, rock substrate, etc.)</t>
  </si>
  <si>
    <t>OTHER AMOUNTS NOT LISTED ABOVE - PLEASE PROVIDE DETAILS AND COMPLETE CALCULATION BELOW (ACCOUNT 16X CALCULATION)</t>
  </si>
  <si>
    <t xml:space="preserve">                                                                (A)     TOTAL SUM OF ACCOUNTS 10 TO 16X ABOVE</t>
  </si>
  <si>
    <t xml:space="preserve">                                                              (B)   TOTAL SUM OF ACCOUNTS 405 TO 49X ABOVE</t>
  </si>
  <si>
    <t>OTHER AMOUNTS NOT LISTED ABOVE - PLEASE PROVIDE DETAILS AND COMPLETE CALCULATION BELOW. (ACCOUNT 49X CALCULATION)</t>
  </si>
  <si>
    <t xml:space="preserve">                                TOTAL SUM OF ACCOUNTS 415 TO 489 TAKEN TO ACCOUNT 49X ABOVE</t>
  </si>
  <si>
    <t>OTHER AMOUNTS NOT LISTED ABOVE - PLEASE PROVIDE DETAILS AND COMPLETE CALCULATION BELOW (ACCOUNT 900X CALCULATION)</t>
  </si>
  <si>
    <t xml:space="preserve">                                                   TOTAL COST OF POWER AND CONTROLLABLE EXPENSES</t>
  </si>
  <si>
    <t>NAME OF UTILITY</t>
  </si>
  <si>
    <t>LICENCE NUMBER</t>
  </si>
  <si>
    <t>DATE (dd-mm-yy)</t>
  </si>
  <si>
    <t>VERSION NUMBER</t>
  </si>
  <si>
    <t>NAME OF CONTACT</t>
  </si>
  <si>
    <t>PHONE NUMBER</t>
  </si>
  <si>
    <t>INSERT DATA IN CELLS HIGHLIGHTED IN YELLOW</t>
  </si>
  <si>
    <t>ACCOUNT DETAILS FOR FINANCIAL FILING -- 1999 DATA</t>
  </si>
  <si>
    <t>SUM OF ACCOUNTS 9130 TO 9141</t>
  </si>
  <si>
    <t xml:space="preserve">SUM OF ACCOUNTS 1010 TO 8015 </t>
  </si>
  <si>
    <t>LESS PROVISION FOR DEPRECIATION</t>
  </si>
  <si>
    <t>TOTAL NET EXPENSES</t>
  </si>
  <si>
    <t>TOTAL DEPRECIATION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</si>
</sst>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dd\-mmm\-yy"/>
  </numFmts>
  <fonts count="12">
    <font>
      <sz val="10"/>
      <name val="Arial"/>
      <family val="0"/>
    </font>
    <font>
      <b/>
      <sz val="14"/>
      <name val="Arial"/>
      <family val="2"/>
    </font>
    <font>
      <b/>
      <sz val="10"/>
      <name val="Arial"/>
      <family val="2"/>
    </font>
    <font>
      <b/>
      <sz val="12"/>
      <name val="Arial"/>
      <family val="2"/>
    </font>
    <font>
      <u val="single"/>
      <sz val="10"/>
      <name val="Arial"/>
      <family val="2"/>
    </font>
    <font>
      <b/>
      <sz val="8"/>
      <name val="Tahoma"/>
      <family val="0"/>
    </font>
    <font>
      <sz val="8"/>
      <name val="Tahoma"/>
      <family val="0"/>
    </font>
    <font>
      <b/>
      <sz val="9"/>
      <name val="Arial"/>
      <family val="2"/>
    </font>
    <font>
      <i/>
      <sz val="8"/>
      <name val="Arial"/>
      <family val="2"/>
    </font>
    <font>
      <sz val="8"/>
      <name val="Arial"/>
      <family val="2"/>
    </font>
    <font>
      <b/>
      <i/>
      <sz val="10"/>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8"/>
        <bgColor indexed="64"/>
      </patternFill>
    </fill>
  </fills>
  <borders count="19">
    <border>
      <left/>
      <right/>
      <top/>
      <bottom/>
      <diagonal/>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color indexed="63"/>
      </top>
      <bottom style="thin"/>
    </border>
    <border>
      <left style="thin"/>
      <right style="double"/>
      <top style="thin"/>
      <bottom style="thin"/>
    </border>
    <border>
      <left style="double"/>
      <right>
        <color indexed="63"/>
      </right>
      <top>
        <color indexed="63"/>
      </top>
      <bottom style="double"/>
    </border>
    <border>
      <left>
        <color indexed="63"/>
      </left>
      <right style="double"/>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0" fillId="0" borderId="0" xfId="0" applyAlignment="1">
      <alignment horizontal="right"/>
    </xf>
    <xf numFmtId="0" fontId="2" fillId="0" borderId="0" xfId="0" applyFont="1" applyAlignment="1">
      <alignment horizontal="right"/>
    </xf>
    <xf numFmtId="164" fontId="0" fillId="0" borderId="0" xfId="0" applyNumberFormat="1" applyAlignment="1">
      <alignment/>
    </xf>
    <xf numFmtId="7" fontId="0" fillId="0" borderId="0" xfId="17" applyNumberFormat="1" applyAlignment="1">
      <alignment/>
    </xf>
    <xf numFmtId="0" fontId="2" fillId="0" borderId="0" xfId="0" applyFont="1" applyAlignment="1">
      <alignment wrapText="1"/>
    </xf>
    <xf numFmtId="0" fontId="1" fillId="0" borderId="0" xfId="0" applyFont="1" applyAlignment="1">
      <alignment wrapText="1"/>
    </xf>
    <xf numFmtId="7" fontId="0" fillId="0" borderId="0" xfId="0" applyNumberFormat="1" applyAlignment="1">
      <alignment/>
    </xf>
    <xf numFmtId="10" fontId="0" fillId="0" borderId="0" xfId="0" applyNumberFormat="1" applyAlignment="1">
      <alignment/>
    </xf>
    <xf numFmtId="0" fontId="0" fillId="0" borderId="0" xfId="0" applyAlignment="1">
      <alignment horizontal="right" vertical="top"/>
    </xf>
    <xf numFmtId="0" fontId="0" fillId="0" borderId="0" xfId="0" applyAlignment="1">
      <alignment vertical="top"/>
    </xf>
    <xf numFmtId="164" fontId="4" fillId="0" borderId="0" xfId="0" applyNumberFormat="1" applyFont="1" applyAlignment="1">
      <alignment/>
    </xf>
    <xf numFmtId="164" fontId="0" fillId="0" borderId="1" xfId="0" applyNumberFormat="1" applyBorder="1" applyAlignment="1">
      <alignment/>
    </xf>
    <xf numFmtId="0" fontId="1" fillId="0" borderId="0" xfId="0" applyFont="1" applyAlignment="1">
      <alignment vertical="top" wrapText="1"/>
    </xf>
    <xf numFmtId="0" fontId="0" fillId="0" borderId="0" xfId="0" applyAlignment="1">
      <alignment/>
    </xf>
    <xf numFmtId="7" fontId="4" fillId="0" borderId="0" xfId="0" applyNumberFormat="1" applyFont="1" applyAlignment="1">
      <alignment/>
    </xf>
    <xf numFmtId="7" fontId="0" fillId="0" borderId="1" xfId="0" applyNumberFormat="1" applyBorder="1" applyAlignment="1">
      <alignment/>
    </xf>
    <xf numFmtId="7" fontId="0" fillId="0" borderId="0" xfId="0" applyNumberFormat="1" applyBorder="1" applyAlignment="1">
      <alignment/>
    </xf>
    <xf numFmtId="7" fontId="0" fillId="0" borderId="1" xfId="17" applyNumberFormat="1" applyBorder="1" applyAlignment="1">
      <alignment/>
    </xf>
    <xf numFmtId="7" fontId="0" fillId="0" borderId="0" xfId="17" applyNumberFormat="1"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2" fillId="0" borderId="4" xfId="0" applyFont="1" applyBorder="1" applyAlignment="1">
      <alignment/>
    </xf>
    <xf numFmtId="164" fontId="2" fillId="0" borderId="5" xfId="0" applyNumberFormat="1" applyFont="1" applyBorder="1" applyAlignment="1">
      <alignment/>
    </xf>
    <xf numFmtId="0" fontId="0" fillId="0" borderId="6" xfId="0" applyBorder="1" applyAlignment="1">
      <alignment/>
    </xf>
    <xf numFmtId="0" fontId="0" fillId="0" borderId="7" xfId="0" applyBorder="1" applyAlignment="1">
      <alignment/>
    </xf>
    <xf numFmtId="0" fontId="2" fillId="0" borderId="3" xfId="0" applyFont="1" applyBorder="1" applyAlignment="1">
      <alignment/>
    </xf>
    <xf numFmtId="0" fontId="2" fillId="0" borderId="5" xfId="0" applyFont="1" applyBorder="1" applyAlignment="1">
      <alignment/>
    </xf>
    <xf numFmtId="0" fontId="2" fillId="0" borderId="6" xfId="0" applyFont="1" applyBorder="1" applyAlignment="1">
      <alignment/>
    </xf>
    <xf numFmtId="7" fontId="0" fillId="0" borderId="8" xfId="0" applyNumberFormat="1" applyBorder="1" applyAlignment="1">
      <alignment/>
    </xf>
    <xf numFmtId="10" fontId="2" fillId="0" borderId="5" xfId="0" applyNumberFormat="1" applyFont="1" applyBorder="1" applyAlignment="1">
      <alignment/>
    </xf>
    <xf numFmtId="10" fontId="2" fillId="0" borderId="7" xfId="0" applyNumberFormat="1" applyFont="1" applyBorder="1" applyAlignment="1">
      <alignment/>
    </xf>
    <xf numFmtId="0" fontId="2" fillId="0" borderId="2" xfId="0" applyFont="1" applyBorder="1" applyAlignment="1">
      <alignment horizontal="center"/>
    </xf>
    <xf numFmtId="7" fontId="0" fillId="2" borderId="0" xfId="0" applyNumberFormat="1" applyFill="1" applyAlignment="1">
      <alignment/>
    </xf>
    <xf numFmtId="0" fontId="0" fillId="2" borderId="0" xfId="0" applyFill="1" applyAlignment="1">
      <alignment/>
    </xf>
    <xf numFmtId="164" fontId="0" fillId="2" borderId="0" xfId="0" applyNumberFormat="1" applyFill="1" applyAlignment="1">
      <alignment/>
    </xf>
    <xf numFmtId="164" fontId="4" fillId="2" borderId="0" xfId="0" applyNumberFormat="1" applyFont="1" applyFill="1" applyAlignment="1">
      <alignment/>
    </xf>
    <xf numFmtId="0" fontId="0" fillId="0" borderId="0" xfId="0" applyFill="1" applyAlignment="1">
      <alignment/>
    </xf>
    <xf numFmtId="0" fontId="2" fillId="0" borderId="2" xfId="0" applyFont="1" applyBorder="1" applyAlignment="1">
      <alignment/>
    </xf>
    <xf numFmtId="0" fontId="2" fillId="0" borderId="3" xfId="0" applyFont="1" applyBorder="1" applyAlignment="1">
      <alignment vertical="top" wrapText="1"/>
    </xf>
    <xf numFmtId="0" fontId="1" fillId="0" borderId="4" xfId="0" applyFont="1" applyBorder="1" applyAlignment="1">
      <alignment/>
    </xf>
    <xf numFmtId="0" fontId="0" fillId="0" borderId="4" xfId="0" applyFont="1" applyBorder="1" applyAlignment="1">
      <alignment/>
    </xf>
    <xf numFmtId="0" fontId="2" fillId="0" borderId="5" xfId="0" applyFont="1" applyBorder="1" applyAlignment="1">
      <alignment wrapText="1"/>
    </xf>
    <xf numFmtId="0" fontId="0" fillId="0" borderId="6" xfId="0" applyFont="1" applyBorder="1" applyAlignment="1">
      <alignment/>
    </xf>
    <xf numFmtId="2" fontId="0" fillId="2" borderId="9" xfId="0" applyNumberFormat="1" applyFill="1" applyBorder="1" applyAlignment="1">
      <alignment/>
    </xf>
    <xf numFmtId="164" fontId="0" fillId="2" borderId="9" xfId="0" applyNumberFormat="1" applyFill="1" applyBorder="1" applyAlignment="1">
      <alignment/>
    </xf>
    <xf numFmtId="164" fontId="0" fillId="0" borderId="0" xfId="0" applyNumberFormat="1" applyFill="1" applyBorder="1" applyAlignment="1">
      <alignment/>
    </xf>
    <xf numFmtId="2" fontId="0" fillId="0" borderId="0" xfId="0" applyNumberFormat="1" applyBorder="1" applyAlignment="1">
      <alignment/>
    </xf>
    <xf numFmtId="0" fontId="0" fillId="2" borderId="9" xfId="0" applyFill="1" applyBorder="1" applyAlignment="1">
      <alignment/>
    </xf>
    <xf numFmtId="10" fontId="0" fillId="0" borderId="5" xfId="0" applyNumberFormat="1" applyBorder="1" applyAlignment="1">
      <alignment/>
    </xf>
    <xf numFmtId="0" fontId="0" fillId="0" borderId="0" xfId="0" applyAlignment="1">
      <alignment horizontal="center"/>
    </xf>
    <xf numFmtId="2" fontId="0" fillId="0" borderId="0" xfId="0" applyNumberForma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NumberFormat="1" applyFill="1" applyBorder="1" applyAlignment="1">
      <alignment/>
    </xf>
    <xf numFmtId="0" fontId="7" fillId="0" borderId="13" xfId="0"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14" xfId="0" applyBorder="1" applyAlignment="1">
      <alignment horizontal="center"/>
    </xf>
    <xf numFmtId="0" fontId="0" fillId="0" borderId="13" xfId="0" applyBorder="1" applyAlignment="1">
      <alignment/>
    </xf>
    <xf numFmtId="165" fontId="0" fillId="0" borderId="0" xfId="0" applyNumberFormat="1" applyAlignment="1">
      <alignment horizontal="center"/>
    </xf>
    <xf numFmtId="164" fontId="0" fillId="3" borderId="15" xfId="0" applyNumberFormat="1" applyFill="1" applyBorder="1" applyAlignment="1">
      <alignment/>
    </xf>
    <xf numFmtId="0" fontId="8" fillId="0" borderId="13" xfId="0" applyFont="1" applyBorder="1" applyAlignment="1">
      <alignment/>
    </xf>
    <xf numFmtId="165" fontId="0" fillId="2" borderId="9" xfId="0" applyNumberFormat="1" applyFill="1" applyBorder="1" applyAlignment="1">
      <alignment horizontal="center"/>
    </xf>
    <xf numFmtId="164" fontId="0" fillId="3" borderId="16" xfId="0" applyNumberFormat="1" applyFill="1" applyBorder="1" applyAlignment="1">
      <alignment/>
    </xf>
    <xf numFmtId="0" fontId="0" fillId="0" borderId="14" xfId="0" applyBorder="1" applyAlignment="1">
      <alignment/>
    </xf>
    <xf numFmtId="164" fontId="0" fillId="3" borderId="9" xfId="0" applyNumberFormat="1" applyFill="1" applyBorder="1" applyAlignment="1">
      <alignment/>
    </xf>
    <xf numFmtId="164" fontId="0" fillId="2" borderId="16" xfId="0" applyNumberFormat="1" applyFill="1" applyBorder="1" applyAlignment="1">
      <alignment/>
    </xf>
    <xf numFmtId="0" fontId="0" fillId="0" borderId="17" xfId="0" applyBorder="1" applyAlignment="1">
      <alignment/>
    </xf>
    <xf numFmtId="0" fontId="0" fillId="0" borderId="1" xfId="0" applyBorder="1" applyAlignment="1">
      <alignment/>
    </xf>
    <xf numFmtId="0" fontId="0" fillId="0" borderId="18" xfId="0" applyBorder="1" applyAlignment="1">
      <alignment/>
    </xf>
    <xf numFmtId="0" fontId="9" fillId="0" borderId="0" xfId="0" applyFont="1" applyAlignment="1">
      <alignment/>
    </xf>
    <xf numFmtId="0" fontId="10" fillId="0" borderId="0" xfId="0" applyFont="1" applyAlignment="1">
      <alignment/>
    </xf>
    <xf numFmtId="7" fontId="0" fillId="2" borderId="9" xfId="0" applyNumberFormat="1" applyFill="1" applyBorder="1" applyAlignment="1">
      <alignment/>
    </xf>
    <xf numFmtId="0" fontId="0" fillId="0" borderId="0" xfId="0" applyFill="1" applyBorder="1" applyAlignment="1">
      <alignment/>
    </xf>
    <xf numFmtId="0" fontId="7" fillId="0" borderId="0" xfId="0" applyFont="1"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2" fillId="0" borderId="4" xfId="0" applyFont="1" applyFill="1" applyBorder="1" applyAlignment="1">
      <alignment/>
    </xf>
    <xf numFmtId="0" fontId="0" fillId="0" borderId="0" xfId="0" applyFill="1" applyAlignment="1" applyProtection="1">
      <alignment/>
      <protection locked="0"/>
    </xf>
    <xf numFmtId="165" fontId="0" fillId="0" borderId="0" xfId="0" applyNumberFormat="1" applyFill="1" applyAlignment="1" applyProtection="1">
      <alignment/>
      <protection locked="0"/>
    </xf>
    <xf numFmtId="165" fontId="0" fillId="0" borderId="0" xfId="0" applyNumberFormat="1" applyAlignment="1">
      <alignment/>
    </xf>
    <xf numFmtId="7" fontId="0" fillId="0" borderId="0" xfId="0" applyNumberFormat="1" applyFill="1" applyAlignment="1">
      <alignment/>
    </xf>
    <xf numFmtId="164"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16"/>
  <sheetViews>
    <sheetView workbookViewId="0" topLeftCell="A1">
      <selection activeCell="A23" sqref="A23"/>
    </sheetView>
  </sheetViews>
  <sheetFormatPr defaultColWidth="9.140625" defaultRowHeight="12.75"/>
  <cols>
    <col min="1" max="1" width="28.00390625" style="0" customWidth="1"/>
    <col min="2" max="2" width="85.8515625" style="0" customWidth="1"/>
    <col min="3" max="3" width="13.00390625" style="0" customWidth="1"/>
    <col min="4" max="4" width="14.28125" style="0" customWidth="1"/>
    <col min="5" max="5" width="13.28125" style="0" customWidth="1"/>
  </cols>
  <sheetData>
    <row r="1" spans="1:6" ht="18">
      <c r="A1" s="83" t="s">
        <v>614</v>
      </c>
      <c r="B1" s="86"/>
      <c r="C1" s="86"/>
      <c r="D1" s="86"/>
      <c r="E1" s="86"/>
      <c r="F1" s="86"/>
    </row>
    <row r="2" spans="1:6" ht="18">
      <c r="A2" s="83" t="s">
        <v>615</v>
      </c>
      <c r="B2" s="86"/>
      <c r="C2" s="86"/>
      <c r="D2" s="86"/>
      <c r="E2" s="86"/>
      <c r="F2" s="86"/>
    </row>
    <row r="3" spans="1:6" ht="18">
      <c r="A3" s="83" t="s">
        <v>616</v>
      </c>
      <c r="B3" s="87"/>
      <c r="C3" s="86"/>
      <c r="D3" s="86"/>
      <c r="E3" s="86"/>
      <c r="F3" s="86"/>
    </row>
    <row r="4" spans="1:6" ht="18">
      <c r="A4" s="83" t="s">
        <v>617</v>
      </c>
      <c r="B4" s="86"/>
      <c r="C4" s="86"/>
      <c r="D4" s="86"/>
      <c r="E4" s="86"/>
      <c r="F4" s="86"/>
    </row>
    <row r="5" spans="1:6" ht="18">
      <c r="A5" s="83" t="s">
        <v>618</v>
      </c>
      <c r="B5" s="86"/>
      <c r="C5" s="86"/>
      <c r="D5" s="86"/>
      <c r="E5" s="86"/>
      <c r="F5" s="86"/>
    </row>
    <row r="6" spans="1:6" ht="18">
      <c r="A6" s="83" t="s">
        <v>619</v>
      </c>
      <c r="B6" s="86"/>
      <c r="C6" s="86"/>
      <c r="D6" s="86"/>
      <c r="E6" s="86"/>
      <c r="F6" s="86"/>
    </row>
    <row r="7" spans="1:6" ht="12.75">
      <c r="A7" s="84"/>
      <c r="B7" s="84"/>
      <c r="C7" s="84"/>
      <c r="D7" s="84"/>
      <c r="E7" s="84"/>
      <c r="F7" s="84"/>
    </row>
    <row r="8" spans="1:6" ht="12.75">
      <c r="A8" s="84"/>
      <c r="B8" s="84"/>
      <c r="C8" s="84"/>
      <c r="D8" s="84"/>
      <c r="E8" s="84"/>
      <c r="F8" s="84"/>
    </row>
    <row r="10" ht="18">
      <c r="A10" s="1" t="s">
        <v>468</v>
      </c>
    </row>
    <row r="11" ht="18">
      <c r="A11" s="1"/>
    </row>
    <row r="12" ht="18">
      <c r="A12" s="1" t="s">
        <v>620</v>
      </c>
    </row>
    <row r="13" ht="18.75" thickBot="1">
      <c r="A13" s="1"/>
    </row>
    <row r="14" spans="1:3" ht="18">
      <c r="A14" s="1"/>
      <c r="B14" s="24" t="s">
        <v>469</v>
      </c>
      <c r="C14" s="25"/>
    </row>
    <row r="15" spans="1:3" ht="18">
      <c r="A15" s="1"/>
      <c r="B15" s="26"/>
      <c r="C15" s="27"/>
    </row>
    <row r="16" spans="1:3" ht="18">
      <c r="A16" s="1"/>
      <c r="B16" s="85" t="s">
        <v>130</v>
      </c>
      <c r="C16" s="29">
        <f>E104</f>
        <v>0</v>
      </c>
    </row>
    <row r="17" spans="1:3" ht="18">
      <c r="A17" s="1"/>
      <c r="B17" s="28" t="s">
        <v>135</v>
      </c>
      <c r="C17" s="29">
        <f>E179</f>
        <v>0</v>
      </c>
    </row>
    <row r="18" spans="1:3" ht="18">
      <c r="A18" s="1"/>
      <c r="B18" s="26" t="s">
        <v>62</v>
      </c>
      <c r="C18" s="27"/>
    </row>
    <row r="19" spans="1:3" ht="18">
      <c r="A19" s="1"/>
      <c r="B19" s="28" t="s">
        <v>136</v>
      </c>
      <c r="C19" s="29">
        <f>SUM(C16:C17)</f>
        <v>0</v>
      </c>
    </row>
    <row r="20" spans="1:3" ht="13.5" thickBot="1">
      <c r="A20" s="3"/>
      <c r="B20" s="30"/>
      <c r="C20" s="31"/>
    </row>
    <row r="22" spans="2:5" ht="18">
      <c r="B22" s="1" t="s">
        <v>132</v>
      </c>
      <c r="C22" s="5"/>
      <c r="D22" s="5"/>
      <c r="E22" s="6" t="s">
        <v>73</v>
      </c>
    </row>
    <row r="23" spans="3:5" ht="12.75">
      <c r="C23" s="5"/>
      <c r="D23" s="5"/>
      <c r="E23" s="6" t="s">
        <v>74</v>
      </c>
    </row>
    <row r="24" spans="1:5" ht="12.75">
      <c r="A24" s="3" t="s">
        <v>65</v>
      </c>
      <c r="B24" s="3" t="s">
        <v>67</v>
      </c>
      <c r="C24" s="6" t="s">
        <v>68</v>
      </c>
      <c r="D24" s="6" t="s">
        <v>73</v>
      </c>
      <c r="E24" s="6" t="s">
        <v>75</v>
      </c>
    </row>
    <row r="25" spans="1:5" ht="12.75">
      <c r="A25" s="3" t="s">
        <v>66</v>
      </c>
      <c r="B25" s="3"/>
      <c r="C25" s="6" t="s">
        <v>69</v>
      </c>
      <c r="D25" s="6" t="s">
        <v>71</v>
      </c>
      <c r="E25" s="6" t="s">
        <v>76</v>
      </c>
    </row>
    <row r="26" spans="1:5" ht="12.75">
      <c r="A26" s="3"/>
      <c r="B26" s="3"/>
      <c r="C26" s="5" t="s">
        <v>133</v>
      </c>
      <c r="D26" s="5" t="s">
        <v>134</v>
      </c>
      <c r="E26" s="5" t="s">
        <v>133</v>
      </c>
    </row>
    <row r="27" spans="3:5" ht="12.75">
      <c r="C27" s="6" t="s">
        <v>70</v>
      </c>
      <c r="D27" s="6" t="s">
        <v>72</v>
      </c>
      <c r="E27" s="6" t="s">
        <v>77</v>
      </c>
    </row>
    <row r="28" ht="12.75">
      <c r="B28" s="3" t="s">
        <v>428</v>
      </c>
    </row>
    <row r="29" spans="3:4" ht="12.75">
      <c r="C29" s="40"/>
      <c r="D29" s="40"/>
    </row>
    <row r="30" spans="1:5" ht="12.75">
      <c r="A30">
        <v>10</v>
      </c>
      <c r="B30" t="s">
        <v>78</v>
      </c>
      <c r="C30" s="40"/>
      <c r="D30" s="40"/>
      <c r="E30" s="7">
        <f>C30*D30/100</f>
        <v>0</v>
      </c>
    </row>
    <row r="31" spans="1:5" ht="12.75">
      <c r="A31">
        <v>15</v>
      </c>
      <c r="B31" t="s">
        <v>79</v>
      </c>
      <c r="C31" s="40"/>
      <c r="D31" s="40"/>
      <c r="E31" s="7">
        <f aca="true" t="shared" si="0" ref="E31:E49">C31*D31/100</f>
        <v>0</v>
      </c>
    </row>
    <row r="32" spans="1:5" ht="12.75">
      <c r="A32">
        <v>20</v>
      </c>
      <c r="B32" t="s">
        <v>80</v>
      </c>
      <c r="C32" s="40"/>
      <c r="D32" s="40"/>
      <c r="E32" s="7">
        <f t="shared" si="0"/>
        <v>0</v>
      </c>
    </row>
    <row r="33" spans="1:5" ht="12.75">
      <c r="A33">
        <v>25</v>
      </c>
      <c r="B33" t="s">
        <v>81</v>
      </c>
      <c r="C33" s="40"/>
      <c r="D33" s="40"/>
      <c r="E33" s="7">
        <f t="shared" si="0"/>
        <v>0</v>
      </c>
    </row>
    <row r="34" spans="1:5" ht="12.75">
      <c r="A34">
        <v>55</v>
      </c>
      <c r="B34" t="s">
        <v>100</v>
      </c>
      <c r="C34" s="40"/>
      <c r="D34" s="40"/>
      <c r="E34" s="7">
        <f t="shared" si="0"/>
        <v>0</v>
      </c>
    </row>
    <row r="35" spans="1:5" ht="12.75">
      <c r="A35">
        <v>60</v>
      </c>
      <c r="B35" t="s">
        <v>202</v>
      </c>
      <c r="C35" s="40"/>
      <c r="D35" s="40"/>
      <c r="E35" s="7">
        <f t="shared" si="0"/>
        <v>0</v>
      </c>
    </row>
    <row r="36" spans="1:5" ht="12.75">
      <c r="A36">
        <v>65</v>
      </c>
      <c r="B36" t="s">
        <v>124</v>
      </c>
      <c r="C36" s="40"/>
      <c r="D36" s="40"/>
      <c r="E36" s="7">
        <f t="shared" si="0"/>
        <v>0</v>
      </c>
    </row>
    <row r="37" spans="1:5" ht="12.75">
      <c r="A37">
        <v>70</v>
      </c>
      <c r="B37" t="s">
        <v>84</v>
      </c>
      <c r="C37" s="40"/>
      <c r="D37" s="40"/>
      <c r="E37" s="7">
        <f t="shared" si="0"/>
        <v>0</v>
      </c>
    </row>
    <row r="38" spans="1:5" ht="12.75">
      <c r="A38">
        <v>75</v>
      </c>
      <c r="B38" t="s">
        <v>85</v>
      </c>
      <c r="C38" s="40"/>
      <c r="D38" s="40"/>
      <c r="E38" s="7">
        <f t="shared" si="0"/>
        <v>0</v>
      </c>
    </row>
    <row r="39" spans="1:5" ht="12.75">
      <c r="A39">
        <v>80</v>
      </c>
      <c r="B39" t="s">
        <v>86</v>
      </c>
      <c r="C39" s="40"/>
      <c r="D39" s="40"/>
      <c r="E39" s="7">
        <f t="shared" si="0"/>
        <v>0</v>
      </c>
    </row>
    <row r="40" spans="1:5" ht="12.75">
      <c r="A40">
        <v>90</v>
      </c>
      <c r="B40" t="s">
        <v>87</v>
      </c>
      <c r="C40" s="40"/>
      <c r="D40" s="40"/>
      <c r="E40" s="7">
        <f t="shared" si="0"/>
        <v>0</v>
      </c>
    </row>
    <row r="41" spans="1:5" ht="12.75">
      <c r="A41">
        <v>110</v>
      </c>
      <c r="B41" t="s">
        <v>88</v>
      </c>
      <c r="C41" s="40"/>
      <c r="D41" s="40"/>
      <c r="E41" s="7">
        <f t="shared" si="0"/>
        <v>0</v>
      </c>
    </row>
    <row r="42" spans="1:5" ht="12.75">
      <c r="A42">
        <v>115</v>
      </c>
      <c r="B42" t="s">
        <v>89</v>
      </c>
      <c r="C42" s="40"/>
      <c r="D42" s="40"/>
      <c r="E42" s="7">
        <f t="shared" si="0"/>
        <v>0</v>
      </c>
    </row>
    <row r="43" spans="1:5" ht="12.75">
      <c r="A43">
        <v>120</v>
      </c>
      <c r="B43" t="s">
        <v>90</v>
      </c>
      <c r="C43" s="40"/>
      <c r="D43" s="40"/>
      <c r="E43" s="7">
        <f t="shared" si="0"/>
        <v>0</v>
      </c>
    </row>
    <row r="44" spans="1:5" ht="12.75">
      <c r="A44">
        <v>125</v>
      </c>
      <c r="B44" t="s">
        <v>91</v>
      </c>
      <c r="C44" s="40"/>
      <c r="D44" s="40"/>
      <c r="E44" s="7">
        <f t="shared" si="0"/>
        <v>0</v>
      </c>
    </row>
    <row r="45" spans="1:5" ht="12.75">
      <c r="A45">
        <v>130</v>
      </c>
      <c r="B45" t="s">
        <v>92</v>
      </c>
      <c r="C45" s="40"/>
      <c r="D45" s="40"/>
      <c r="E45" s="7">
        <f t="shared" si="0"/>
        <v>0</v>
      </c>
    </row>
    <row r="46" spans="1:5" ht="12.75">
      <c r="A46">
        <v>140</v>
      </c>
      <c r="B46" t="s">
        <v>93</v>
      </c>
      <c r="C46" s="40"/>
      <c r="D46" s="40"/>
      <c r="E46" s="7">
        <f t="shared" si="0"/>
        <v>0</v>
      </c>
    </row>
    <row r="47" spans="1:5" ht="12.75">
      <c r="A47">
        <v>151</v>
      </c>
      <c r="B47" t="s">
        <v>95</v>
      </c>
      <c r="C47" s="40"/>
      <c r="D47" s="40"/>
      <c r="E47" s="7">
        <f t="shared" si="0"/>
        <v>0</v>
      </c>
    </row>
    <row r="48" spans="1:5" ht="12.75">
      <c r="A48">
        <v>152</v>
      </c>
      <c r="B48" t="s">
        <v>96</v>
      </c>
      <c r="C48" s="40"/>
      <c r="D48" s="40"/>
      <c r="E48" s="7">
        <f t="shared" si="0"/>
        <v>0</v>
      </c>
    </row>
    <row r="49" spans="1:5" ht="12.75">
      <c r="A49">
        <v>153</v>
      </c>
      <c r="B49" t="s">
        <v>97</v>
      </c>
      <c r="C49" s="40"/>
      <c r="D49" s="40"/>
      <c r="E49" s="7">
        <f t="shared" si="0"/>
        <v>0</v>
      </c>
    </row>
    <row r="50" spans="1:5" ht="25.5">
      <c r="A50" s="13" t="s">
        <v>125</v>
      </c>
      <c r="B50" s="2" t="s">
        <v>607</v>
      </c>
      <c r="C50" s="43"/>
      <c r="D50" s="43"/>
      <c r="E50" s="15">
        <f>E70</f>
        <v>0</v>
      </c>
    </row>
    <row r="51" spans="1:5" ht="12.75">
      <c r="A51" s="5"/>
      <c r="C51" s="43"/>
      <c r="D51" s="43"/>
      <c r="E51" s="7"/>
    </row>
    <row r="52" spans="1:5" ht="13.5" thickBot="1">
      <c r="A52" s="5"/>
      <c r="B52" s="3" t="s">
        <v>608</v>
      </c>
      <c r="E52" s="16">
        <f>SUM(E30:E50)</f>
        <v>0</v>
      </c>
    </row>
    <row r="53" spans="1:5" ht="13.5" thickTop="1">
      <c r="A53" s="5"/>
      <c r="B53" s="3"/>
      <c r="E53" s="7"/>
    </row>
    <row r="54" spans="1:5" ht="12.75">
      <c r="A54" s="5"/>
      <c r="B54" s="3"/>
      <c r="C54" s="5"/>
      <c r="D54" s="5"/>
      <c r="E54" s="6" t="s">
        <v>73</v>
      </c>
    </row>
    <row r="55" spans="1:5" ht="12.75">
      <c r="A55" s="5"/>
      <c r="B55" s="3"/>
      <c r="C55" s="5"/>
      <c r="D55" s="5"/>
      <c r="E55" s="6" t="s">
        <v>74</v>
      </c>
    </row>
    <row r="56" spans="1:5" ht="12.75">
      <c r="A56" s="5"/>
      <c r="B56" s="3" t="s">
        <v>417</v>
      </c>
      <c r="C56" s="6" t="s">
        <v>68</v>
      </c>
      <c r="D56" s="6" t="s">
        <v>73</v>
      </c>
      <c r="E56" s="6" t="s">
        <v>75</v>
      </c>
    </row>
    <row r="57" spans="3:5" ht="12.75">
      <c r="C57" s="6" t="s">
        <v>69</v>
      </c>
      <c r="D57" s="6" t="s">
        <v>71</v>
      </c>
      <c r="E57" s="6" t="s">
        <v>76</v>
      </c>
    </row>
    <row r="58" spans="2:5" ht="12.75">
      <c r="B58" s="3" t="s">
        <v>416</v>
      </c>
      <c r="C58" s="5" t="s">
        <v>133</v>
      </c>
      <c r="D58" s="5" t="s">
        <v>134</v>
      </c>
      <c r="E58" s="5" t="s">
        <v>133</v>
      </c>
    </row>
    <row r="59" spans="3:5" ht="12.75">
      <c r="C59" s="6" t="s">
        <v>70</v>
      </c>
      <c r="D59" s="6" t="s">
        <v>72</v>
      </c>
      <c r="E59" s="6" t="s">
        <v>77</v>
      </c>
    </row>
    <row r="61" spans="1:5" ht="12.75">
      <c r="A61">
        <v>30</v>
      </c>
      <c r="B61" t="s">
        <v>82</v>
      </c>
      <c r="C61" s="40"/>
      <c r="D61" s="40"/>
      <c r="E61" s="7">
        <f aca="true" t="shared" si="1" ref="E61:E68">C61*D61/100</f>
        <v>0</v>
      </c>
    </row>
    <row r="62" spans="1:5" ht="12.75">
      <c r="A62">
        <v>40</v>
      </c>
      <c r="B62" t="s">
        <v>83</v>
      </c>
      <c r="C62" s="40"/>
      <c r="D62" s="40"/>
      <c r="E62" s="7">
        <f t="shared" si="1"/>
        <v>0</v>
      </c>
    </row>
    <row r="63" spans="1:5" ht="12.75">
      <c r="A63">
        <v>50</v>
      </c>
      <c r="B63" t="s">
        <v>420</v>
      </c>
      <c r="C63" s="40"/>
      <c r="D63" s="40"/>
      <c r="E63" s="7">
        <f>C63*D63/100</f>
        <v>0</v>
      </c>
    </row>
    <row r="64" spans="1:5" ht="12.75">
      <c r="A64">
        <v>60</v>
      </c>
      <c r="B64" t="s">
        <v>418</v>
      </c>
      <c r="C64" s="40"/>
      <c r="D64" s="40"/>
      <c r="E64" s="7">
        <f t="shared" si="1"/>
        <v>0</v>
      </c>
    </row>
    <row r="65" spans="1:5" ht="12.75">
      <c r="A65">
        <v>65</v>
      </c>
      <c r="B65" t="s">
        <v>419</v>
      </c>
      <c r="C65" s="40"/>
      <c r="D65" s="40"/>
      <c r="E65" s="7">
        <f t="shared" si="1"/>
        <v>0</v>
      </c>
    </row>
    <row r="66" spans="1:5" ht="12.75">
      <c r="A66">
        <v>150</v>
      </c>
      <c r="B66" t="s">
        <v>94</v>
      </c>
      <c r="C66" s="40"/>
      <c r="D66" s="40"/>
      <c r="E66" s="7">
        <f t="shared" si="1"/>
        <v>0</v>
      </c>
    </row>
    <row r="67" spans="1:5" ht="12.75">
      <c r="A67">
        <v>155</v>
      </c>
      <c r="B67" t="s">
        <v>98</v>
      </c>
      <c r="C67" s="40"/>
      <c r="D67" s="40"/>
      <c r="E67" s="7">
        <f t="shared" si="1"/>
        <v>0</v>
      </c>
    </row>
    <row r="68" spans="1:5" ht="12.75">
      <c r="A68">
        <v>160</v>
      </c>
      <c r="B68" t="s">
        <v>99</v>
      </c>
      <c r="C68" s="40"/>
      <c r="D68" s="40"/>
      <c r="E68" s="15">
        <f t="shared" si="1"/>
        <v>0</v>
      </c>
    </row>
    <row r="70" spans="2:5" ht="13.5" thickBot="1">
      <c r="B70" s="3" t="s">
        <v>421</v>
      </c>
      <c r="E70" s="16">
        <f>SUM(E61:E68)</f>
        <v>0</v>
      </c>
    </row>
    <row r="71" spans="2:5" ht="13.5" thickTop="1">
      <c r="B71" s="3"/>
      <c r="E71" s="7"/>
    </row>
    <row r="72" spans="2:5" ht="12.75">
      <c r="B72" s="3"/>
      <c r="C72" s="5"/>
      <c r="D72" s="5"/>
      <c r="E72" s="6" t="s">
        <v>73</v>
      </c>
    </row>
    <row r="73" spans="2:5" ht="12.75">
      <c r="B73" s="3"/>
      <c r="C73" s="5"/>
      <c r="D73" s="5"/>
      <c r="E73" s="6" t="s">
        <v>74</v>
      </c>
    </row>
    <row r="74" spans="2:5" ht="18">
      <c r="B74" s="1"/>
      <c r="C74" s="6" t="s">
        <v>68</v>
      </c>
      <c r="D74" s="6" t="s">
        <v>73</v>
      </c>
      <c r="E74" s="6" t="s">
        <v>75</v>
      </c>
    </row>
    <row r="75" spans="3:5" ht="12.75">
      <c r="C75" s="6" t="s">
        <v>69</v>
      </c>
      <c r="D75" s="6" t="s">
        <v>71</v>
      </c>
      <c r="E75" s="6" t="s">
        <v>76</v>
      </c>
    </row>
    <row r="76" spans="3:5" ht="12.75">
      <c r="C76" s="5" t="s">
        <v>133</v>
      </c>
      <c r="D76" s="5" t="s">
        <v>134</v>
      </c>
      <c r="E76" s="5" t="s">
        <v>133</v>
      </c>
    </row>
    <row r="77" spans="3:5" ht="12.75">
      <c r="C77" s="6" t="s">
        <v>70</v>
      </c>
      <c r="D77" s="6" t="s">
        <v>72</v>
      </c>
      <c r="E77" s="6" t="s">
        <v>77</v>
      </c>
    </row>
    <row r="78" ht="12.75">
      <c r="B78" s="3" t="s">
        <v>101</v>
      </c>
    </row>
    <row r="80" spans="1:5" ht="12.75">
      <c r="A80">
        <v>405</v>
      </c>
      <c r="B80" s="2" t="s">
        <v>102</v>
      </c>
      <c r="C80" s="40"/>
      <c r="D80" s="40"/>
      <c r="E80" s="7">
        <f aca="true" t="shared" si="2" ref="E80:E98">C80*D80/100</f>
        <v>0</v>
      </c>
    </row>
    <row r="81" spans="1:5" ht="12.75">
      <c r="A81">
        <v>410</v>
      </c>
      <c r="B81" s="2" t="s">
        <v>103</v>
      </c>
      <c r="C81" s="40"/>
      <c r="D81" s="40"/>
      <c r="E81" s="7">
        <f t="shared" si="2"/>
        <v>0</v>
      </c>
    </row>
    <row r="82" spans="1:5" ht="12.75">
      <c r="A82">
        <v>430</v>
      </c>
      <c r="B82" s="2" t="s">
        <v>123</v>
      </c>
      <c r="C82" s="40"/>
      <c r="D82" s="40"/>
      <c r="E82" s="7">
        <f t="shared" si="2"/>
        <v>0</v>
      </c>
    </row>
    <row r="83" spans="1:5" ht="25.5">
      <c r="A83" s="14">
        <v>435</v>
      </c>
      <c r="B83" s="2" t="s">
        <v>126</v>
      </c>
      <c r="C83" s="40"/>
      <c r="D83" s="40"/>
      <c r="E83" s="7">
        <f t="shared" si="2"/>
        <v>0</v>
      </c>
    </row>
    <row r="84" spans="1:5" ht="25.5">
      <c r="A84" s="14">
        <v>436</v>
      </c>
      <c r="B84" s="2" t="s">
        <v>127</v>
      </c>
      <c r="C84" s="40"/>
      <c r="D84" s="40"/>
      <c r="E84" s="7">
        <f t="shared" si="2"/>
        <v>0</v>
      </c>
    </row>
    <row r="85" spans="1:5" ht="12.75">
      <c r="A85">
        <v>440</v>
      </c>
      <c r="B85" s="2" t="s">
        <v>107</v>
      </c>
      <c r="C85" s="40"/>
      <c r="D85" s="40"/>
      <c r="E85" s="7">
        <f t="shared" si="2"/>
        <v>0</v>
      </c>
    </row>
    <row r="86" spans="1:5" ht="12.75">
      <c r="A86">
        <v>445</v>
      </c>
      <c r="B86" s="2" t="s">
        <v>108</v>
      </c>
      <c r="C86" s="40"/>
      <c r="D86" s="40"/>
      <c r="E86" s="7">
        <f>+C86*D86/100</f>
        <v>0</v>
      </c>
    </row>
    <row r="87" spans="1:5" ht="12.75">
      <c r="A87">
        <v>450</v>
      </c>
      <c r="B87" s="2" t="s">
        <v>109</v>
      </c>
      <c r="C87" s="40"/>
      <c r="D87" s="40"/>
      <c r="E87" s="7">
        <f t="shared" si="2"/>
        <v>0</v>
      </c>
    </row>
    <row r="88" spans="1:5" ht="12.75">
      <c r="A88">
        <v>455</v>
      </c>
      <c r="B88" s="2" t="s">
        <v>110</v>
      </c>
      <c r="C88" s="40"/>
      <c r="D88" s="40"/>
      <c r="E88" s="7">
        <f t="shared" si="2"/>
        <v>0</v>
      </c>
    </row>
    <row r="89" spans="1:5" ht="12.75">
      <c r="A89">
        <v>480</v>
      </c>
      <c r="B89" s="2" t="s">
        <v>111</v>
      </c>
      <c r="C89" s="40"/>
      <c r="D89" s="40"/>
      <c r="E89" s="7">
        <f t="shared" si="2"/>
        <v>0</v>
      </c>
    </row>
    <row r="90" spans="1:5" ht="12.75">
      <c r="A90">
        <v>481</v>
      </c>
      <c r="B90" s="2" t="s">
        <v>112</v>
      </c>
      <c r="C90" s="40"/>
      <c r="D90" s="40"/>
      <c r="E90" s="7">
        <f t="shared" si="2"/>
        <v>0</v>
      </c>
    </row>
    <row r="91" spans="1:5" ht="12.75">
      <c r="A91">
        <v>482</v>
      </c>
      <c r="B91" s="2" t="s">
        <v>113</v>
      </c>
      <c r="C91" s="40"/>
      <c r="D91" s="40"/>
      <c r="E91" s="7">
        <f t="shared" si="2"/>
        <v>0</v>
      </c>
    </row>
    <row r="92" spans="1:5" ht="12.75">
      <c r="A92">
        <v>483</v>
      </c>
      <c r="B92" s="2" t="s">
        <v>114</v>
      </c>
      <c r="C92" s="40"/>
      <c r="D92" s="40"/>
      <c r="E92" s="7">
        <f t="shared" si="2"/>
        <v>0</v>
      </c>
    </row>
    <row r="93" spans="1:5" ht="25.5">
      <c r="A93" s="14">
        <v>484</v>
      </c>
      <c r="B93" s="2" t="s">
        <v>115</v>
      </c>
      <c r="C93" s="40"/>
      <c r="D93" s="40"/>
      <c r="E93" s="7">
        <f t="shared" si="2"/>
        <v>0</v>
      </c>
    </row>
    <row r="94" spans="1:5" ht="12.75">
      <c r="A94">
        <v>486</v>
      </c>
      <c r="B94" s="2" t="s">
        <v>117</v>
      </c>
      <c r="C94" s="40"/>
      <c r="D94" s="40"/>
      <c r="E94" s="7">
        <f t="shared" si="2"/>
        <v>0</v>
      </c>
    </row>
    <row r="95" spans="1:5" ht="12.75">
      <c r="A95">
        <v>487</v>
      </c>
      <c r="B95" s="2" t="s">
        <v>118</v>
      </c>
      <c r="C95" s="40"/>
      <c r="D95" s="40"/>
      <c r="E95" s="7">
        <f t="shared" si="2"/>
        <v>0</v>
      </c>
    </row>
    <row r="96" spans="1:5" ht="12.75">
      <c r="A96">
        <v>488</v>
      </c>
      <c r="B96" s="2" t="s">
        <v>119</v>
      </c>
      <c r="C96" s="40"/>
      <c r="D96" s="40"/>
      <c r="E96" s="7">
        <f t="shared" si="2"/>
        <v>0</v>
      </c>
    </row>
    <row r="97" spans="1:5" ht="12.75">
      <c r="A97">
        <v>490</v>
      </c>
      <c r="B97" s="2" t="s">
        <v>121</v>
      </c>
      <c r="C97" s="40"/>
      <c r="D97" s="40"/>
      <c r="E97" s="7">
        <f t="shared" si="2"/>
        <v>0</v>
      </c>
    </row>
    <row r="98" spans="1:5" ht="12.75">
      <c r="A98">
        <v>491</v>
      </c>
      <c r="B98" s="2" t="s">
        <v>122</v>
      </c>
      <c r="C98" s="40"/>
      <c r="D98" s="40"/>
      <c r="E98" s="7">
        <f t="shared" si="2"/>
        <v>0</v>
      </c>
    </row>
    <row r="99" spans="1:5" ht="25.5">
      <c r="A99" s="13" t="s">
        <v>131</v>
      </c>
      <c r="B99" s="2" t="s">
        <v>610</v>
      </c>
      <c r="C99" s="43"/>
      <c r="D99" s="43"/>
      <c r="E99" s="15">
        <f>E122</f>
        <v>0</v>
      </c>
    </row>
    <row r="100" spans="1:5" ht="12.75">
      <c r="A100" s="5"/>
      <c r="B100" s="2"/>
      <c r="E100" s="7"/>
    </row>
    <row r="101" spans="2:5" ht="13.5" thickBot="1">
      <c r="B101" s="3" t="s">
        <v>609</v>
      </c>
      <c r="E101" s="16">
        <f>SUM(E80:F99)</f>
        <v>0</v>
      </c>
    </row>
    <row r="102" spans="2:5" ht="13.5" thickTop="1">
      <c r="B102" s="3"/>
      <c r="E102" s="7"/>
    </row>
    <row r="103" spans="2:5" ht="12.75">
      <c r="B103" s="3"/>
      <c r="E103" s="7"/>
    </row>
    <row r="104" spans="2:5" ht="13.5" thickBot="1">
      <c r="B104" s="3" t="s">
        <v>424</v>
      </c>
      <c r="E104" s="16">
        <f>E52-E101</f>
        <v>0</v>
      </c>
    </row>
    <row r="105" spans="2:5" ht="13.5" thickTop="1">
      <c r="B105" s="3"/>
      <c r="E105" s="7"/>
    </row>
    <row r="106" spans="2:5" ht="12.75">
      <c r="B106" s="3"/>
      <c r="E106" s="7"/>
    </row>
    <row r="107" spans="2:5" ht="12.75">
      <c r="B107" s="3"/>
      <c r="C107" s="5"/>
      <c r="D107" s="5"/>
      <c r="E107" s="6" t="s">
        <v>73</v>
      </c>
    </row>
    <row r="108" spans="2:5" ht="12.75">
      <c r="B108" s="3"/>
      <c r="C108" s="5"/>
      <c r="D108" s="5"/>
      <c r="E108" s="6" t="s">
        <v>74</v>
      </c>
    </row>
    <row r="109" spans="2:5" ht="12.75">
      <c r="B109" s="3"/>
      <c r="C109" s="6" t="s">
        <v>68</v>
      </c>
      <c r="D109" s="6" t="s">
        <v>73</v>
      </c>
      <c r="E109" s="6" t="s">
        <v>75</v>
      </c>
    </row>
    <row r="110" spans="2:5" ht="12.75">
      <c r="B110" s="3" t="s">
        <v>423</v>
      </c>
      <c r="C110" s="6" t="s">
        <v>69</v>
      </c>
      <c r="D110" s="6" t="s">
        <v>71</v>
      </c>
      <c r="E110" s="6" t="s">
        <v>76</v>
      </c>
    </row>
    <row r="111" spans="3:5" ht="12.75">
      <c r="C111" s="5" t="s">
        <v>133</v>
      </c>
      <c r="D111" s="5" t="s">
        <v>134</v>
      </c>
      <c r="E111" s="5" t="s">
        <v>133</v>
      </c>
    </row>
    <row r="112" spans="2:5" ht="12.75">
      <c r="B112" s="3" t="s">
        <v>422</v>
      </c>
      <c r="C112" s="6" t="s">
        <v>70</v>
      </c>
      <c r="D112" s="6" t="s">
        <v>72</v>
      </c>
      <c r="E112" s="6" t="s">
        <v>77</v>
      </c>
    </row>
    <row r="114" spans="1:5" ht="12.75">
      <c r="A114">
        <v>415</v>
      </c>
      <c r="B114" s="2" t="s">
        <v>104</v>
      </c>
      <c r="C114" s="40"/>
      <c r="D114" s="40"/>
      <c r="E114" s="7">
        <f aca="true" t="shared" si="3" ref="E114:E120">C114*D114/100</f>
        <v>0</v>
      </c>
    </row>
    <row r="115" spans="1:5" ht="12.75">
      <c r="A115">
        <v>420</v>
      </c>
      <c r="B115" s="2" t="s">
        <v>105</v>
      </c>
      <c r="C115" s="40"/>
      <c r="D115" s="40"/>
      <c r="E115" s="7">
        <f t="shared" si="3"/>
        <v>0</v>
      </c>
    </row>
    <row r="116" spans="1:5" ht="12.75">
      <c r="A116">
        <v>425</v>
      </c>
      <c r="B116" s="2" t="s">
        <v>106</v>
      </c>
      <c r="C116" s="40"/>
      <c r="D116" s="40"/>
      <c r="E116" s="7">
        <f t="shared" si="3"/>
        <v>0</v>
      </c>
    </row>
    <row r="117" spans="1:5" ht="25.5">
      <c r="A117" s="14">
        <v>435</v>
      </c>
      <c r="B117" s="2" t="s">
        <v>128</v>
      </c>
      <c r="C117" s="40"/>
      <c r="D117" s="40"/>
      <c r="E117" s="7">
        <f t="shared" si="3"/>
        <v>0</v>
      </c>
    </row>
    <row r="118" spans="1:5" ht="25.5">
      <c r="A118" s="14">
        <v>436</v>
      </c>
      <c r="B118" s="2" t="s">
        <v>129</v>
      </c>
      <c r="C118" s="40"/>
      <c r="D118" s="40"/>
      <c r="E118" s="7">
        <f t="shared" si="3"/>
        <v>0</v>
      </c>
    </row>
    <row r="119" spans="1:5" ht="12.75">
      <c r="A119">
        <v>485</v>
      </c>
      <c r="B119" s="2" t="s">
        <v>116</v>
      </c>
      <c r="C119" s="40"/>
      <c r="D119" s="40"/>
      <c r="E119" s="7">
        <f t="shared" si="3"/>
        <v>0</v>
      </c>
    </row>
    <row r="120" spans="1:5" ht="12.75">
      <c r="A120">
        <v>489</v>
      </c>
      <c r="B120" s="2" t="s">
        <v>120</v>
      </c>
      <c r="C120" s="40"/>
      <c r="D120" s="40"/>
      <c r="E120" s="15">
        <f t="shared" si="3"/>
        <v>0</v>
      </c>
    </row>
    <row r="122" spans="2:5" ht="13.5" thickBot="1">
      <c r="B122" s="3" t="s">
        <v>611</v>
      </c>
      <c r="E122" s="16">
        <f>SUM(E114:E120)</f>
        <v>0</v>
      </c>
    </row>
    <row r="123" spans="2:5" ht="13.5" thickTop="1">
      <c r="B123" s="3"/>
      <c r="E123" s="7"/>
    </row>
    <row r="126" spans="2:5" ht="18">
      <c r="B126" s="1" t="s">
        <v>137</v>
      </c>
      <c r="E126" s="3" t="s">
        <v>73</v>
      </c>
    </row>
    <row r="127" spans="3:5" ht="12.75">
      <c r="C127" s="5"/>
      <c r="D127" s="5"/>
      <c r="E127" s="6" t="s">
        <v>74</v>
      </c>
    </row>
    <row r="128" spans="1:5" ht="12.75">
      <c r="A128" s="3" t="s">
        <v>65</v>
      </c>
      <c r="B128" s="3" t="s">
        <v>67</v>
      </c>
      <c r="C128" s="6" t="s">
        <v>68</v>
      </c>
      <c r="D128" s="6" t="s">
        <v>73</v>
      </c>
      <c r="E128" s="6" t="s">
        <v>75</v>
      </c>
    </row>
    <row r="129" spans="1:5" ht="12.75">
      <c r="A129" s="3" t="s">
        <v>66</v>
      </c>
      <c r="B129" s="3"/>
      <c r="C129" s="6" t="s">
        <v>69</v>
      </c>
      <c r="D129" s="6" t="s">
        <v>71</v>
      </c>
      <c r="E129" s="6" t="s">
        <v>76</v>
      </c>
    </row>
    <row r="130" spans="1:5" ht="12.75">
      <c r="A130" s="3"/>
      <c r="C130" s="5" t="s">
        <v>133</v>
      </c>
      <c r="D130" s="5" t="s">
        <v>134</v>
      </c>
      <c r="E130" s="5" t="s">
        <v>133</v>
      </c>
    </row>
    <row r="131" spans="1:5" ht="12.75">
      <c r="A131" s="3"/>
      <c r="B131" s="3"/>
      <c r="C131" s="6" t="s">
        <v>70</v>
      </c>
      <c r="D131" s="6" t="s">
        <v>72</v>
      </c>
      <c r="E131" s="6" t="s">
        <v>77</v>
      </c>
    </row>
    <row r="132" spans="1:5" ht="12.75">
      <c r="A132" s="3"/>
      <c r="B132" s="3" t="s">
        <v>140</v>
      </c>
      <c r="C132" s="5"/>
      <c r="D132" s="5"/>
      <c r="E132" s="5"/>
    </row>
    <row r="133" spans="1:5" ht="12.75">
      <c r="A133">
        <v>1010</v>
      </c>
      <c r="B133" t="s">
        <v>138</v>
      </c>
      <c r="C133" s="40"/>
      <c r="D133" s="40"/>
      <c r="E133" s="8">
        <f>C133*D133/100</f>
        <v>0</v>
      </c>
    </row>
    <row r="134" spans="1:5" ht="12.75">
      <c r="A134">
        <v>1015</v>
      </c>
      <c r="B134" t="s">
        <v>139</v>
      </c>
      <c r="C134" s="40"/>
      <c r="D134" s="40"/>
      <c r="E134" s="8">
        <f>C134*D134/100</f>
        <v>0</v>
      </c>
    </row>
    <row r="136" ht="12.75">
      <c r="B136" s="3" t="s">
        <v>141</v>
      </c>
    </row>
    <row r="137" spans="1:5" ht="12.75">
      <c r="A137">
        <v>4021</v>
      </c>
      <c r="B137" t="s">
        <v>142</v>
      </c>
      <c r="C137" s="40"/>
      <c r="D137" s="40"/>
      <c r="E137" s="7">
        <f aca="true" t="shared" si="4" ref="E137:E160">C137*D137/100</f>
        <v>0</v>
      </c>
    </row>
    <row r="138" spans="1:5" ht="12.75">
      <c r="A138">
        <v>4024</v>
      </c>
      <c r="B138" t="s">
        <v>143</v>
      </c>
      <c r="C138" s="40"/>
      <c r="D138" s="40"/>
      <c r="E138" s="7">
        <f t="shared" si="4"/>
        <v>0</v>
      </c>
    </row>
    <row r="139" spans="1:5" ht="12.75">
      <c r="A139">
        <v>4031</v>
      </c>
      <c r="B139" t="s">
        <v>144</v>
      </c>
      <c r="C139" s="40"/>
      <c r="D139" s="40"/>
      <c r="E139" s="7">
        <f t="shared" si="4"/>
        <v>0</v>
      </c>
    </row>
    <row r="140" spans="1:5" ht="12.75">
      <c r="A140">
        <v>4032</v>
      </c>
      <c r="B140" t="s">
        <v>249</v>
      </c>
      <c r="C140" s="40"/>
      <c r="D140" s="40"/>
      <c r="E140" s="7">
        <f t="shared" si="4"/>
        <v>0</v>
      </c>
    </row>
    <row r="141" spans="1:5" ht="12.75">
      <c r="A141">
        <v>4034</v>
      </c>
      <c r="B141" t="s">
        <v>145</v>
      </c>
      <c r="C141" s="40"/>
      <c r="D141" s="40"/>
      <c r="E141" s="7">
        <f t="shared" si="4"/>
        <v>0</v>
      </c>
    </row>
    <row r="142" spans="1:5" ht="12.75">
      <c r="A142">
        <v>4035</v>
      </c>
      <c r="B142" t="s">
        <v>146</v>
      </c>
      <c r="C142" s="40"/>
      <c r="D142" s="40"/>
      <c r="E142" s="7">
        <f t="shared" si="4"/>
        <v>0</v>
      </c>
    </row>
    <row r="143" spans="1:5" ht="12.75">
      <c r="A143">
        <v>5011</v>
      </c>
      <c r="B143" t="s">
        <v>147</v>
      </c>
      <c r="C143" s="40"/>
      <c r="D143" s="40"/>
      <c r="E143" s="7">
        <f t="shared" si="4"/>
        <v>0</v>
      </c>
    </row>
    <row r="144" spans="1:5" ht="12.75">
      <c r="A144">
        <v>5012</v>
      </c>
      <c r="B144" t="s">
        <v>148</v>
      </c>
      <c r="C144" s="40"/>
      <c r="D144" s="40"/>
      <c r="E144" s="7">
        <f t="shared" si="4"/>
        <v>0</v>
      </c>
    </row>
    <row r="145" spans="1:5" ht="12.75">
      <c r="A145">
        <v>5013</v>
      </c>
      <c r="B145" t="s">
        <v>149</v>
      </c>
      <c r="C145" s="40"/>
      <c r="D145" s="40"/>
      <c r="E145" s="7">
        <f t="shared" si="4"/>
        <v>0</v>
      </c>
    </row>
    <row r="146" spans="1:5" ht="12.75">
      <c r="A146">
        <v>5014</v>
      </c>
      <c r="B146" t="s">
        <v>150</v>
      </c>
      <c r="C146" s="40"/>
      <c r="D146" s="40"/>
      <c r="E146" s="7">
        <f t="shared" si="4"/>
        <v>0</v>
      </c>
    </row>
    <row r="147" spans="1:5" ht="12.75">
      <c r="A147">
        <v>5015</v>
      </c>
      <c r="B147" t="s">
        <v>151</v>
      </c>
      <c r="C147" s="40"/>
      <c r="D147" s="40"/>
      <c r="E147" s="7">
        <f t="shared" si="4"/>
        <v>0</v>
      </c>
    </row>
    <row r="148" spans="1:5" ht="12.75">
      <c r="A148">
        <v>5051</v>
      </c>
      <c r="B148" t="s">
        <v>152</v>
      </c>
      <c r="C148" s="40"/>
      <c r="D148" s="40"/>
      <c r="E148" s="7">
        <f t="shared" si="4"/>
        <v>0</v>
      </c>
    </row>
    <row r="149" spans="1:5" ht="12.75">
      <c r="A149">
        <v>5052</v>
      </c>
      <c r="B149" t="s">
        <v>153</v>
      </c>
      <c r="C149" s="40"/>
      <c r="D149" s="40"/>
      <c r="E149" s="7">
        <f t="shared" si="4"/>
        <v>0</v>
      </c>
    </row>
    <row r="150" spans="1:5" ht="12.75">
      <c r="A150">
        <v>5053</v>
      </c>
      <c r="B150" t="s">
        <v>154</v>
      </c>
      <c r="C150" s="40"/>
      <c r="D150" s="40"/>
      <c r="E150" s="7">
        <f t="shared" si="4"/>
        <v>0</v>
      </c>
    </row>
    <row r="151" spans="1:5" ht="12.75">
      <c r="A151">
        <v>5054</v>
      </c>
      <c r="B151" t="s">
        <v>155</v>
      </c>
      <c r="C151" s="40"/>
      <c r="D151" s="40"/>
      <c r="E151" s="7">
        <f t="shared" si="4"/>
        <v>0</v>
      </c>
    </row>
    <row r="152" spans="1:5" ht="12.75">
      <c r="A152">
        <v>5061</v>
      </c>
      <c r="B152" t="s">
        <v>157</v>
      </c>
      <c r="C152" s="40"/>
      <c r="D152" s="40"/>
      <c r="E152" s="7">
        <f t="shared" si="4"/>
        <v>0</v>
      </c>
    </row>
    <row r="153" spans="1:5" ht="12.75">
      <c r="A153">
        <v>5064</v>
      </c>
      <c r="B153" t="s">
        <v>156</v>
      </c>
      <c r="C153" s="40"/>
      <c r="D153" s="40"/>
      <c r="E153" s="7">
        <f t="shared" si="4"/>
        <v>0</v>
      </c>
    </row>
    <row r="154" spans="1:5" ht="12.75">
      <c r="A154">
        <v>5091</v>
      </c>
      <c r="B154" t="s">
        <v>158</v>
      </c>
      <c r="C154" s="40"/>
      <c r="D154" s="40"/>
      <c r="E154" s="7">
        <f t="shared" si="4"/>
        <v>0</v>
      </c>
    </row>
    <row r="155" spans="1:5" ht="12.75">
      <c r="A155">
        <v>5094</v>
      </c>
      <c r="B155" t="s">
        <v>159</v>
      </c>
      <c r="C155" s="40"/>
      <c r="D155" s="40"/>
      <c r="E155" s="7">
        <f t="shared" si="4"/>
        <v>0</v>
      </c>
    </row>
    <row r="156" spans="1:5" ht="12.75">
      <c r="A156">
        <v>6051</v>
      </c>
      <c r="B156" t="s">
        <v>160</v>
      </c>
      <c r="C156" s="40"/>
      <c r="D156" s="40"/>
      <c r="E156" s="7">
        <f t="shared" si="4"/>
        <v>0</v>
      </c>
    </row>
    <row r="157" spans="1:5" ht="12.75">
      <c r="A157">
        <v>6054</v>
      </c>
      <c r="B157" t="s">
        <v>161</v>
      </c>
      <c r="C157" s="40"/>
      <c r="D157" s="40"/>
      <c r="E157" s="7">
        <f t="shared" si="4"/>
        <v>0</v>
      </c>
    </row>
    <row r="158" spans="1:5" ht="12.75">
      <c r="A158">
        <v>7011</v>
      </c>
      <c r="B158" t="s">
        <v>162</v>
      </c>
      <c r="C158" s="40"/>
      <c r="D158" s="40"/>
      <c r="E158" s="7">
        <f t="shared" si="4"/>
        <v>0</v>
      </c>
    </row>
    <row r="159" spans="1:5" ht="12.75">
      <c r="A159">
        <v>7012</v>
      </c>
      <c r="B159" t="s">
        <v>163</v>
      </c>
      <c r="C159" s="40"/>
      <c r="D159" s="40"/>
      <c r="E159" s="7">
        <f t="shared" si="4"/>
        <v>0</v>
      </c>
    </row>
    <row r="160" spans="1:5" ht="12.75">
      <c r="A160">
        <v>7013</v>
      </c>
      <c r="B160" t="s">
        <v>164</v>
      </c>
      <c r="E160" s="7">
        <f t="shared" si="4"/>
        <v>0</v>
      </c>
    </row>
    <row r="161" ht="12.75">
      <c r="E161" s="7"/>
    </row>
    <row r="162" spans="2:5" ht="12.75">
      <c r="B162" s="3" t="s">
        <v>165</v>
      </c>
      <c r="E162" s="7"/>
    </row>
    <row r="163" spans="1:5" ht="12.75">
      <c r="A163">
        <v>7021</v>
      </c>
      <c r="B163" t="s">
        <v>166</v>
      </c>
      <c r="C163" s="40"/>
      <c r="D163" s="40"/>
      <c r="E163" s="7">
        <f>C163*D163/100</f>
        <v>0</v>
      </c>
    </row>
    <row r="164" spans="1:5" ht="12.75">
      <c r="A164">
        <v>7024</v>
      </c>
      <c r="B164" t="s">
        <v>167</v>
      </c>
      <c r="C164" s="40"/>
      <c r="D164" s="40"/>
      <c r="E164" s="7">
        <f>C164*D164/100</f>
        <v>0</v>
      </c>
    </row>
    <row r="165" spans="1:5" ht="12.75">
      <c r="A165">
        <v>7027</v>
      </c>
      <c r="B165" t="s">
        <v>168</v>
      </c>
      <c r="C165" s="40"/>
      <c r="D165" s="40"/>
      <c r="E165" s="7">
        <f>C165*D165/100</f>
        <v>0</v>
      </c>
    </row>
    <row r="166" spans="1:5" ht="12.75">
      <c r="A166">
        <v>7028</v>
      </c>
      <c r="B166" t="s">
        <v>169</v>
      </c>
      <c r="C166" s="40"/>
      <c r="D166" s="40"/>
      <c r="E166" s="7">
        <f>C166*D166/100</f>
        <v>0</v>
      </c>
    </row>
    <row r="167" spans="3:5" ht="12.75">
      <c r="C167" s="40"/>
      <c r="D167" s="40"/>
      <c r="E167" s="7"/>
    </row>
    <row r="168" spans="2:5" ht="12.75">
      <c r="B168" s="3" t="s">
        <v>170</v>
      </c>
      <c r="C168" s="40"/>
      <c r="D168" s="40"/>
      <c r="E168" s="7"/>
    </row>
    <row r="169" spans="1:5" ht="12.75">
      <c r="A169">
        <v>8011</v>
      </c>
      <c r="B169" t="s">
        <v>172</v>
      </c>
      <c r="C169" s="40"/>
      <c r="D169" s="40"/>
      <c r="E169" s="7">
        <f>C169*D169/100</f>
        <v>0</v>
      </c>
    </row>
    <row r="170" spans="1:5" ht="12.75">
      <c r="A170">
        <v>8012</v>
      </c>
      <c r="B170" t="s">
        <v>173</v>
      </c>
      <c r="C170" s="40"/>
      <c r="D170" s="40"/>
      <c r="E170" s="7">
        <f>C170*D170/100</f>
        <v>0</v>
      </c>
    </row>
    <row r="171" spans="1:5" ht="12.75">
      <c r="A171">
        <v>8013</v>
      </c>
      <c r="B171" t="s">
        <v>174</v>
      </c>
      <c r="C171" s="40"/>
      <c r="D171" s="40"/>
      <c r="E171" s="7">
        <f>C171*D171/100</f>
        <v>0</v>
      </c>
    </row>
    <row r="172" spans="1:5" ht="12.75">
      <c r="A172">
        <v>8014</v>
      </c>
      <c r="B172" t="s">
        <v>175</v>
      </c>
      <c r="C172" s="40"/>
      <c r="D172" s="40"/>
      <c r="E172" s="7">
        <f>C172*D172/100</f>
        <v>0</v>
      </c>
    </row>
    <row r="173" spans="1:5" ht="12.75">
      <c r="A173">
        <v>8015</v>
      </c>
      <c r="B173" t="s">
        <v>176</v>
      </c>
      <c r="C173" s="40"/>
      <c r="D173" s="40"/>
      <c r="E173" s="7">
        <f>C173*D173/100</f>
        <v>0</v>
      </c>
    </row>
    <row r="174" spans="3:5" ht="12.75">
      <c r="C174" s="40"/>
      <c r="D174" s="40"/>
      <c r="E174" s="7"/>
    </row>
    <row r="175" spans="1:5" ht="25.5">
      <c r="A175" s="13" t="s">
        <v>171</v>
      </c>
      <c r="B175" s="2" t="s">
        <v>612</v>
      </c>
      <c r="E175" s="15">
        <f>E216</f>
        <v>0</v>
      </c>
    </row>
    <row r="176" ht="12.75">
      <c r="E176" s="7"/>
    </row>
    <row r="177" spans="2:5" ht="13.5" thickBot="1">
      <c r="B177" s="3" t="s">
        <v>613</v>
      </c>
      <c r="E177" s="16">
        <f>SUM(E133:E175)</f>
        <v>0</v>
      </c>
    </row>
    <row r="178" ht="13.5" thickTop="1">
      <c r="E178" s="7"/>
    </row>
    <row r="179" spans="2:5" ht="13.5" thickBot="1">
      <c r="B179" s="3" t="s">
        <v>177</v>
      </c>
      <c r="E179" s="16">
        <f>E177*0.15</f>
        <v>0</v>
      </c>
    </row>
    <row r="180" spans="2:5" ht="13.5" thickTop="1">
      <c r="B180" s="3"/>
      <c r="E180" s="7"/>
    </row>
    <row r="181" spans="2:5" ht="12.75">
      <c r="B181" s="3"/>
      <c r="E181" s="7"/>
    </row>
    <row r="182" spans="2:5" ht="12.75">
      <c r="B182" s="3"/>
      <c r="E182" s="7"/>
    </row>
    <row r="183" spans="2:5" ht="12.75">
      <c r="B183" s="3"/>
      <c r="E183" s="3" t="s">
        <v>73</v>
      </c>
    </row>
    <row r="184" spans="2:5" ht="12.75">
      <c r="B184" s="3"/>
      <c r="C184" s="5"/>
      <c r="D184" s="5"/>
      <c r="E184" s="6" t="s">
        <v>74</v>
      </c>
    </row>
    <row r="185" spans="2:5" ht="12.75">
      <c r="B185" s="3"/>
      <c r="C185" s="6" t="s">
        <v>68</v>
      </c>
      <c r="D185" s="6" t="s">
        <v>73</v>
      </c>
      <c r="E185" s="6" t="s">
        <v>75</v>
      </c>
    </row>
    <row r="186" spans="2:5" ht="12.75">
      <c r="B186" s="3"/>
      <c r="C186" s="6" t="s">
        <v>69</v>
      </c>
      <c r="D186" s="6" t="s">
        <v>71</v>
      </c>
      <c r="E186" s="6" t="s">
        <v>76</v>
      </c>
    </row>
    <row r="187" spans="2:5" ht="12.75">
      <c r="B187" s="3" t="s">
        <v>426</v>
      </c>
      <c r="C187" s="5" t="s">
        <v>133</v>
      </c>
      <c r="D187" s="5" t="s">
        <v>134</v>
      </c>
      <c r="E187" s="5" t="s">
        <v>133</v>
      </c>
    </row>
    <row r="188" spans="3:5" ht="12.75">
      <c r="C188" s="6" t="s">
        <v>70</v>
      </c>
      <c r="D188" s="6" t="s">
        <v>72</v>
      </c>
      <c r="E188" s="6" t="s">
        <v>77</v>
      </c>
    </row>
    <row r="189" ht="12.75">
      <c r="B189" s="3" t="s">
        <v>425</v>
      </c>
    </row>
    <row r="191" spans="1:5" ht="12.75">
      <c r="A191">
        <v>1021</v>
      </c>
      <c r="B191" t="s">
        <v>178</v>
      </c>
      <c r="C191" s="40"/>
      <c r="D191" s="40"/>
      <c r="E191" s="7">
        <f>C191*D191/100</f>
        <v>0</v>
      </c>
    </row>
    <row r="192" spans="1:5" ht="12.75">
      <c r="A192">
        <v>1022</v>
      </c>
      <c r="B192" t="s">
        <v>179</v>
      </c>
      <c r="C192" s="40"/>
      <c r="D192" s="40"/>
      <c r="E192" s="7">
        <f>C192*D192/100</f>
        <v>0</v>
      </c>
    </row>
    <row r="193" spans="1:5" ht="12.75">
      <c r="A193">
        <v>1024</v>
      </c>
      <c r="B193" t="s">
        <v>180</v>
      </c>
      <c r="C193" s="40"/>
      <c r="D193" s="40"/>
      <c r="E193" s="7">
        <f aca="true" t="shared" si="5" ref="E193:E214">C193*D193/100</f>
        <v>0</v>
      </c>
    </row>
    <row r="194" spans="1:5" ht="12.75">
      <c r="A194">
        <v>1025</v>
      </c>
      <c r="B194" t="s">
        <v>181</v>
      </c>
      <c r="C194" s="40"/>
      <c r="D194" s="40"/>
      <c r="E194" s="7">
        <f t="shared" si="5"/>
        <v>0</v>
      </c>
    </row>
    <row r="195" spans="1:5" ht="12.75">
      <c r="A195">
        <v>1031</v>
      </c>
      <c r="B195" t="s">
        <v>182</v>
      </c>
      <c r="C195" s="40"/>
      <c r="D195" s="40"/>
      <c r="E195" s="7">
        <f t="shared" si="5"/>
        <v>0</v>
      </c>
    </row>
    <row r="196" spans="1:5" ht="12.75">
      <c r="A196">
        <v>1032</v>
      </c>
      <c r="B196" t="s">
        <v>183</v>
      </c>
      <c r="C196" s="40"/>
      <c r="D196" s="40"/>
      <c r="E196" s="7">
        <f t="shared" si="5"/>
        <v>0</v>
      </c>
    </row>
    <row r="197" spans="1:5" ht="12.75">
      <c r="A197">
        <v>1033</v>
      </c>
      <c r="B197" t="s">
        <v>184</v>
      </c>
      <c r="C197" s="40"/>
      <c r="D197" s="40"/>
      <c r="E197" s="7">
        <f t="shared" si="5"/>
        <v>0</v>
      </c>
    </row>
    <row r="198" spans="1:5" ht="12.75">
      <c r="A198">
        <v>1034</v>
      </c>
      <c r="B198" t="s">
        <v>186</v>
      </c>
      <c r="C198" s="40"/>
      <c r="D198" s="40"/>
      <c r="E198" s="7">
        <f t="shared" si="5"/>
        <v>0</v>
      </c>
    </row>
    <row r="199" spans="1:5" ht="12.75">
      <c r="A199">
        <v>1035</v>
      </c>
      <c r="B199" t="s">
        <v>185</v>
      </c>
      <c r="C199" s="40"/>
      <c r="D199" s="40"/>
      <c r="E199" s="7">
        <f t="shared" si="5"/>
        <v>0</v>
      </c>
    </row>
    <row r="200" spans="1:5" ht="12.75">
      <c r="A200">
        <v>2011</v>
      </c>
      <c r="B200" t="s">
        <v>187</v>
      </c>
      <c r="C200" s="40"/>
      <c r="D200" s="40"/>
      <c r="E200" s="7">
        <f t="shared" si="5"/>
        <v>0</v>
      </c>
    </row>
    <row r="201" spans="1:5" ht="12.75">
      <c r="A201">
        <v>2014</v>
      </c>
      <c r="B201" t="s">
        <v>188</v>
      </c>
      <c r="C201" s="40"/>
      <c r="D201" s="40"/>
      <c r="E201" s="7">
        <f t="shared" si="5"/>
        <v>0</v>
      </c>
    </row>
    <row r="202" spans="1:5" ht="12.75">
      <c r="A202">
        <v>2015</v>
      </c>
      <c r="B202" t="s">
        <v>189</v>
      </c>
      <c r="C202" s="40"/>
      <c r="D202" s="40"/>
      <c r="E202" s="7">
        <f t="shared" si="5"/>
        <v>0</v>
      </c>
    </row>
    <row r="203" spans="1:5" ht="12.75">
      <c r="A203">
        <v>4011</v>
      </c>
      <c r="B203" t="s">
        <v>190</v>
      </c>
      <c r="C203" s="40"/>
      <c r="D203" s="40"/>
      <c r="E203" s="7">
        <f t="shared" si="5"/>
        <v>0</v>
      </c>
    </row>
    <row r="204" spans="1:5" ht="12.75">
      <c r="A204">
        <v>4012</v>
      </c>
      <c r="B204" t="s">
        <v>191</v>
      </c>
      <c r="C204" s="40"/>
      <c r="D204" s="40"/>
      <c r="E204" s="7">
        <f t="shared" si="5"/>
        <v>0</v>
      </c>
    </row>
    <row r="205" spans="1:5" ht="12.75">
      <c r="A205">
        <v>4014</v>
      </c>
      <c r="B205" t="s">
        <v>192</v>
      </c>
      <c r="C205" s="40"/>
      <c r="D205" s="40"/>
      <c r="E205" s="7">
        <f t="shared" si="5"/>
        <v>0</v>
      </c>
    </row>
    <row r="206" spans="1:5" ht="12.75">
      <c r="A206">
        <v>4015</v>
      </c>
      <c r="B206" t="s">
        <v>193</v>
      </c>
      <c r="C206" s="40"/>
      <c r="D206" s="40"/>
      <c r="E206" s="7">
        <f t="shared" si="5"/>
        <v>0</v>
      </c>
    </row>
    <row r="207" spans="1:5" ht="12.75">
      <c r="A207">
        <v>4021</v>
      </c>
      <c r="B207" t="s">
        <v>194</v>
      </c>
      <c r="C207" s="40"/>
      <c r="D207" s="40"/>
      <c r="E207" s="7">
        <f t="shared" si="5"/>
        <v>0</v>
      </c>
    </row>
    <row r="208" spans="1:5" ht="12.75">
      <c r="A208">
        <v>4024</v>
      </c>
      <c r="B208" t="s">
        <v>195</v>
      </c>
      <c r="C208" s="40"/>
      <c r="D208" s="40"/>
      <c r="E208" s="7">
        <f t="shared" si="5"/>
        <v>0</v>
      </c>
    </row>
    <row r="209" spans="1:5" ht="12.75">
      <c r="A209">
        <v>6061</v>
      </c>
      <c r="B209" t="s">
        <v>196</v>
      </c>
      <c r="C209" s="40"/>
      <c r="D209" s="40"/>
      <c r="E209" s="7">
        <f t="shared" si="5"/>
        <v>0</v>
      </c>
    </row>
    <row r="210" spans="1:5" ht="12.75">
      <c r="A210">
        <v>6064</v>
      </c>
      <c r="B210" t="s">
        <v>197</v>
      </c>
      <c r="C210" s="40"/>
      <c r="D210" s="40"/>
      <c r="E210" s="7">
        <f t="shared" si="5"/>
        <v>0</v>
      </c>
    </row>
    <row r="211" spans="1:5" ht="12.75">
      <c r="A211">
        <v>6071</v>
      </c>
      <c r="B211" t="s">
        <v>198</v>
      </c>
      <c r="C211" s="40"/>
      <c r="D211" s="40"/>
      <c r="E211" s="7">
        <f t="shared" si="5"/>
        <v>0</v>
      </c>
    </row>
    <row r="212" spans="1:5" ht="12.75">
      <c r="A212">
        <v>6074</v>
      </c>
      <c r="B212" t="s">
        <v>199</v>
      </c>
      <c r="C212" s="40"/>
      <c r="D212" s="40"/>
      <c r="E212" s="7">
        <f t="shared" si="5"/>
        <v>0</v>
      </c>
    </row>
    <row r="213" spans="1:5" ht="12.75">
      <c r="A213">
        <v>6081</v>
      </c>
      <c r="B213" t="s">
        <v>200</v>
      </c>
      <c r="C213" s="40"/>
      <c r="D213" s="40"/>
      <c r="E213" s="7">
        <f t="shared" si="5"/>
        <v>0</v>
      </c>
    </row>
    <row r="214" spans="1:5" ht="12.75">
      <c r="A214">
        <v>6084</v>
      </c>
      <c r="B214" t="s">
        <v>201</v>
      </c>
      <c r="C214" s="40"/>
      <c r="D214" s="40"/>
      <c r="E214" s="15">
        <f t="shared" si="5"/>
        <v>0</v>
      </c>
    </row>
    <row r="216" spans="2:5" ht="13.5" thickBot="1">
      <c r="B216" s="3" t="s">
        <v>427</v>
      </c>
      <c r="E216" s="16">
        <f>SUM(E191:E214)</f>
        <v>0</v>
      </c>
    </row>
    <row r="217" ht="13.5" thickTop="1"/>
  </sheetData>
  <printOptions/>
  <pageMargins left="0.75" right="0.75" top="1" bottom="1" header="0.5" footer="0.5"/>
  <pageSetup fitToHeight="7" fitToWidth="1" horizontalDpi="600" verticalDpi="600" orientation="portrait" scale="65" r:id="rId1"/>
  <headerFooter alignWithMargins="0">
    <oddHeader>&amp;LDISTRIBUTION DATE
MARCH 28, 2000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426"/>
  <sheetViews>
    <sheetView tabSelected="1" workbookViewId="0" topLeftCell="C368">
      <selection activeCell="E396" sqref="E396"/>
    </sheetView>
  </sheetViews>
  <sheetFormatPr defaultColWidth="9.140625" defaultRowHeight="12.75"/>
  <cols>
    <col min="1" max="1" width="51.140625" style="0" customWidth="1"/>
    <col min="2" max="2" width="10.00390625" style="0" customWidth="1"/>
    <col min="3" max="3" width="74.421875" style="0" customWidth="1"/>
    <col min="4" max="4" width="18.28125" style="0" customWidth="1"/>
    <col min="5" max="5" width="18.57421875" style="0" customWidth="1"/>
    <col min="6" max="6" width="15.57421875" style="0" customWidth="1"/>
  </cols>
  <sheetData>
    <row r="1" spans="1:3" ht="18">
      <c r="A1" s="83" t="s">
        <v>614</v>
      </c>
      <c r="B1" s="86"/>
      <c r="C1">
        <f>'RATEBASE CALCULATION'!B1</f>
        <v>0</v>
      </c>
    </row>
    <row r="2" spans="1:3" ht="18">
      <c r="A2" s="83" t="s">
        <v>615</v>
      </c>
      <c r="B2" s="86"/>
      <c r="C2">
        <f>'RATEBASE CALCULATION'!B2</f>
        <v>0</v>
      </c>
    </row>
    <row r="3" spans="1:3" ht="18">
      <c r="A3" s="83" t="s">
        <v>616</v>
      </c>
      <c r="B3" s="87"/>
      <c r="C3" s="88">
        <f>'RATEBASE CALCULATION'!B3</f>
        <v>0</v>
      </c>
    </row>
    <row r="4" spans="1:3" ht="18">
      <c r="A4" s="83" t="s">
        <v>617</v>
      </c>
      <c r="B4" s="86"/>
      <c r="C4">
        <f>'RATEBASE CALCULATION'!B4</f>
        <v>0</v>
      </c>
    </row>
    <row r="5" spans="1:3" ht="18">
      <c r="A5" s="83" t="s">
        <v>618</v>
      </c>
      <c r="B5" s="86"/>
      <c r="C5">
        <f>'RATEBASE CALCULATION'!B5</f>
        <v>0</v>
      </c>
    </row>
    <row r="6" spans="1:3" ht="18">
      <c r="A6" s="83" t="s">
        <v>619</v>
      </c>
      <c r="B6" s="86"/>
      <c r="C6">
        <f>'RATEBASE CALCULATION'!B6</f>
        <v>0</v>
      </c>
    </row>
    <row r="9" ht="18">
      <c r="A9" s="1" t="s">
        <v>470</v>
      </c>
    </row>
    <row r="10" ht="18">
      <c r="A10" s="1"/>
    </row>
    <row r="11" ht="18">
      <c r="A11" s="1" t="s">
        <v>620</v>
      </c>
    </row>
    <row r="12" ht="13.5" thickBot="1"/>
    <row r="13" spans="3:4" ht="12.75">
      <c r="C13" s="38" t="s">
        <v>505</v>
      </c>
      <c r="D13" s="32"/>
    </row>
    <row r="14" spans="3:4" ht="12.75">
      <c r="C14" s="28"/>
      <c r="D14" s="33"/>
    </row>
    <row r="15" spans="3:4" ht="12.75">
      <c r="C15" s="28" t="s">
        <v>471</v>
      </c>
      <c r="D15" s="29"/>
    </row>
    <row r="16" spans="3:4" ht="12.75">
      <c r="C16" s="28" t="s">
        <v>472</v>
      </c>
      <c r="D16" s="29">
        <f>D70</f>
        <v>0</v>
      </c>
    </row>
    <row r="17" spans="3:4" ht="12.75">
      <c r="C17" s="28" t="s">
        <v>474</v>
      </c>
      <c r="D17" s="29">
        <f>D89</f>
        <v>0</v>
      </c>
    </row>
    <row r="18" spans="3:4" ht="12.75">
      <c r="C18" s="28"/>
      <c r="D18" s="29"/>
    </row>
    <row r="19" spans="3:4" ht="12.75">
      <c r="C19" s="28" t="s">
        <v>475</v>
      </c>
      <c r="D19" s="29"/>
    </row>
    <row r="20" spans="3:4" ht="12.75">
      <c r="C20" s="28" t="s">
        <v>476</v>
      </c>
      <c r="D20" s="29">
        <f>D114</f>
        <v>0</v>
      </c>
    </row>
    <row r="21" spans="3:4" ht="12.75">
      <c r="C21" s="28" t="s">
        <v>477</v>
      </c>
      <c r="D21" s="29">
        <f>D185</f>
        <v>0</v>
      </c>
    </row>
    <row r="22" spans="3:4" ht="12.75">
      <c r="C22" s="28" t="s">
        <v>478</v>
      </c>
      <c r="D22" s="29">
        <f>D197</f>
        <v>0</v>
      </c>
    </row>
    <row r="23" spans="3:4" ht="12.75">
      <c r="C23" s="28" t="s">
        <v>479</v>
      </c>
      <c r="D23" s="29">
        <f>D202</f>
        <v>0</v>
      </c>
    </row>
    <row r="24" spans="3:4" ht="12.75">
      <c r="C24" s="28" t="s">
        <v>480</v>
      </c>
      <c r="D24" s="29">
        <f>D204</f>
        <v>0</v>
      </c>
    </row>
    <row r="25" spans="3:4" ht="12.75">
      <c r="C25" s="28" t="s">
        <v>481</v>
      </c>
      <c r="D25" s="29">
        <f>D206</f>
        <v>0</v>
      </c>
    </row>
    <row r="26" spans="3:4" ht="12.75">
      <c r="C26" s="28" t="s">
        <v>504</v>
      </c>
      <c r="D26" s="29">
        <f>D209</f>
        <v>0</v>
      </c>
    </row>
    <row r="27" spans="3:4" ht="12.75">
      <c r="C27" s="28" t="s">
        <v>482</v>
      </c>
      <c r="D27" s="29">
        <f>D215</f>
        <v>0</v>
      </c>
    </row>
    <row r="28" spans="3:4" ht="12.75">
      <c r="C28" s="28" t="s">
        <v>483</v>
      </c>
      <c r="D28" s="29">
        <f>D212</f>
        <v>0</v>
      </c>
    </row>
    <row r="29" spans="3:4" ht="12.75">
      <c r="C29" s="28"/>
      <c r="D29" s="29"/>
    </row>
    <row r="30" spans="3:4" ht="12.75">
      <c r="C30" s="28" t="s">
        <v>484</v>
      </c>
      <c r="D30" s="29"/>
    </row>
    <row r="31" spans="3:4" ht="12.75">
      <c r="C31" s="28" t="s">
        <v>485</v>
      </c>
      <c r="D31" s="29">
        <f>F223</f>
        <v>0</v>
      </c>
    </row>
    <row r="32" spans="3:4" ht="12.75">
      <c r="C32" s="28" t="s">
        <v>486</v>
      </c>
      <c r="D32" s="29">
        <f>F227</f>
        <v>0</v>
      </c>
    </row>
    <row r="33" spans="3:4" ht="12.75">
      <c r="C33" s="28" t="s">
        <v>487</v>
      </c>
      <c r="D33" s="29">
        <f>F242-F261</f>
        <v>0</v>
      </c>
    </row>
    <row r="34" spans="3:4" ht="12.75">
      <c r="C34" s="28"/>
      <c r="D34" s="29"/>
    </row>
    <row r="35" spans="3:4" ht="12.75">
      <c r="C35" s="28" t="s">
        <v>488</v>
      </c>
      <c r="D35" s="29"/>
    </row>
    <row r="36" spans="3:4" ht="12.75">
      <c r="C36" s="28" t="s">
        <v>489</v>
      </c>
      <c r="D36" s="29">
        <f>F268</f>
        <v>0</v>
      </c>
    </row>
    <row r="37" spans="3:4" ht="12.75">
      <c r="C37" s="28" t="s">
        <v>490</v>
      </c>
      <c r="D37" s="29">
        <f>F281</f>
        <v>0</v>
      </c>
    </row>
    <row r="38" spans="3:4" ht="12.75">
      <c r="C38" s="28" t="s">
        <v>491</v>
      </c>
      <c r="D38" s="29">
        <f>F310</f>
        <v>0</v>
      </c>
    </row>
    <row r="39" spans="3:4" ht="12.75">
      <c r="C39" s="28"/>
      <c r="D39" s="29"/>
    </row>
    <row r="40" spans="3:4" ht="12.75">
      <c r="C40" s="28" t="s">
        <v>347</v>
      </c>
      <c r="D40" s="29"/>
    </row>
    <row r="41" spans="3:4" ht="12.75">
      <c r="C41" s="28" t="s">
        <v>510</v>
      </c>
      <c r="D41" s="29">
        <f>F312</f>
        <v>0</v>
      </c>
    </row>
    <row r="42" spans="3:4" ht="12.75">
      <c r="C42" s="28" t="s">
        <v>511</v>
      </c>
      <c r="D42" s="29">
        <f>F323</f>
        <v>0</v>
      </c>
    </row>
    <row r="43" spans="3:4" ht="12.75">
      <c r="C43" s="28" t="s">
        <v>473</v>
      </c>
      <c r="D43" s="29">
        <f>F331</f>
        <v>0</v>
      </c>
    </row>
    <row r="44" spans="3:4" ht="12.75">
      <c r="C44" s="28"/>
      <c r="D44" s="29"/>
    </row>
    <row r="45" spans="3:4" ht="12.75">
      <c r="C45" s="28" t="s">
        <v>379</v>
      </c>
      <c r="D45" s="29"/>
    </row>
    <row r="46" spans="3:4" ht="12.75">
      <c r="C46" s="28" t="s">
        <v>492</v>
      </c>
      <c r="D46" s="29">
        <f>F398</f>
        <v>0</v>
      </c>
    </row>
    <row r="47" spans="3:4" ht="12.75">
      <c r="C47" s="28" t="s">
        <v>493</v>
      </c>
      <c r="D47" s="29">
        <f>E396</f>
        <v>0</v>
      </c>
    </row>
    <row r="48" spans="3:4" ht="12.75">
      <c r="C48" s="28" t="s">
        <v>494</v>
      </c>
      <c r="D48" s="36" t="e">
        <f>E400</f>
        <v>#DIV/0!</v>
      </c>
    </row>
    <row r="49" spans="3:4" ht="12.75">
      <c r="C49" s="28"/>
      <c r="D49" s="29"/>
    </row>
    <row r="50" spans="3:4" ht="12.75">
      <c r="C50" s="28" t="s">
        <v>495</v>
      </c>
      <c r="D50" s="29"/>
    </row>
    <row r="51" spans="3:4" ht="12.75">
      <c r="C51" s="28" t="s">
        <v>496</v>
      </c>
      <c r="D51" s="29">
        <f>D405</f>
        <v>0</v>
      </c>
    </row>
    <row r="52" spans="3:4" ht="12.75">
      <c r="C52" s="28" t="s">
        <v>497</v>
      </c>
      <c r="D52" s="29">
        <f>D409</f>
        <v>0</v>
      </c>
    </row>
    <row r="53" spans="3:4" ht="12.75">
      <c r="C53" s="28" t="s">
        <v>498</v>
      </c>
      <c r="D53" s="36" t="e">
        <f>D421</f>
        <v>#DIV/0!</v>
      </c>
    </row>
    <row r="54" spans="3:4" ht="13.5" thickBot="1">
      <c r="C54" s="34" t="s">
        <v>499</v>
      </c>
      <c r="D54" s="37" t="e">
        <f>D425</f>
        <v>#DIV/0!</v>
      </c>
    </row>
    <row r="57" ht="18">
      <c r="A57" s="1" t="s">
        <v>621</v>
      </c>
    </row>
    <row r="59" spans="2:4" ht="12.75">
      <c r="B59" s="6" t="s">
        <v>65</v>
      </c>
      <c r="C59" s="3" t="s">
        <v>205</v>
      </c>
      <c r="D59" s="3" t="s">
        <v>74</v>
      </c>
    </row>
    <row r="60" ht="18">
      <c r="A60" s="1" t="s">
        <v>203</v>
      </c>
    </row>
    <row r="61" spans="1:4" ht="12.75">
      <c r="A61" s="3"/>
      <c r="D61" s="11"/>
    </row>
    <row r="62" spans="1:4" ht="12.75">
      <c r="A62" s="3" t="s">
        <v>204</v>
      </c>
      <c r="B62">
        <v>9500</v>
      </c>
      <c r="C62" t="s">
        <v>206</v>
      </c>
      <c r="D62" s="39"/>
    </row>
    <row r="63" spans="2:4" ht="12.75">
      <c r="B63">
        <v>9600</v>
      </c>
      <c r="C63" t="s">
        <v>207</v>
      </c>
      <c r="D63" s="39"/>
    </row>
    <row r="64" spans="2:4" ht="12.75">
      <c r="B64">
        <v>9700</v>
      </c>
      <c r="C64" t="s">
        <v>208</v>
      </c>
      <c r="D64" s="39"/>
    </row>
    <row r="65" spans="2:4" ht="12.75">
      <c r="B65">
        <v>9750</v>
      </c>
      <c r="C65" t="s">
        <v>209</v>
      </c>
      <c r="D65" s="39"/>
    </row>
    <row r="66" spans="2:4" ht="12.75">
      <c r="B66">
        <v>9770</v>
      </c>
      <c r="C66" t="s">
        <v>210</v>
      </c>
      <c r="D66" s="39"/>
    </row>
    <row r="67" spans="2:4" ht="12.75">
      <c r="B67">
        <v>9800</v>
      </c>
      <c r="C67" t="s">
        <v>211</v>
      </c>
      <c r="D67" s="39"/>
    </row>
    <row r="68" spans="2:4" ht="12.75">
      <c r="B68">
        <v>9850</v>
      </c>
      <c r="C68" t="s">
        <v>212</v>
      </c>
      <c r="D68" s="39"/>
    </row>
    <row r="69" spans="2:4" ht="12.75">
      <c r="B69">
        <v>9860</v>
      </c>
      <c r="C69" t="s">
        <v>429</v>
      </c>
      <c r="D69" s="39"/>
    </row>
    <row r="70" spans="3:4" ht="12.75">
      <c r="C70" t="s">
        <v>500</v>
      </c>
      <c r="D70" s="11">
        <f>SUM(D61:D69)</f>
        <v>0</v>
      </c>
    </row>
    <row r="71" spans="1:4" ht="12.75">
      <c r="A71" s="3" t="s">
        <v>213</v>
      </c>
      <c r="B71">
        <v>9901</v>
      </c>
      <c r="C71" t="s">
        <v>214</v>
      </c>
      <c r="D71" s="39"/>
    </row>
    <row r="72" spans="2:4" ht="12.75">
      <c r="B72">
        <v>9902</v>
      </c>
      <c r="C72" t="s">
        <v>215</v>
      </c>
      <c r="D72" s="39"/>
    </row>
    <row r="73" spans="2:4" ht="12.75">
      <c r="B73">
        <v>9903</v>
      </c>
      <c r="C73" t="s">
        <v>216</v>
      </c>
      <c r="D73" s="39"/>
    </row>
    <row r="74" spans="2:4" ht="12.75">
      <c r="B74">
        <v>9904</v>
      </c>
      <c r="C74" t="s">
        <v>217</v>
      </c>
      <c r="D74" s="39"/>
    </row>
    <row r="75" spans="2:4" ht="12.75">
      <c r="B75">
        <v>9905</v>
      </c>
      <c r="C75" t="s">
        <v>218</v>
      </c>
      <c r="D75" s="39"/>
    </row>
    <row r="76" spans="2:4" ht="12.75">
      <c r="B76">
        <v>9906</v>
      </c>
      <c r="C76" t="s">
        <v>219</v>
      </c>
      <c r="D76" s="39"/>
    </row>
    <row r="77" spans="2:4" ht="12.75">
      <c r="B77">
        <v>9907</v>
      </c>
      <c r="C77" t="s">
        <v>220</v>
      </c>
      <c r="D77" s="39"/>
    </row>
    <row r="78" spans="2:4" ht="12.75">
      <c r="B78">
        <v>9908</v>
      </c>
      <c r="C78" t="s">
        <v>221</v>
      </c>
      <c r="D78" s="39"/>
    </row>
    <row r="79" spans="2:4" ht="12.75">
      <c r="B79">
        <v>9909</v>
      </c>
      <c r="C79" t="s">
        <v>222</v>
      </c>
      <c r="D79" s="39"/>
    </row>
    <row r="80" spans="2:4" ht="12.75">
      <c r="B80">
        <v>9910</v>
      </c>
      <c r="C80" t="s">
        <v>223</v>
      </c>
      <c r="D80" s="39"/>
    </row>
    <row r="81" spans="2:4" ht="12.75">
      <c r="B81">
        <v>9911</v>
      </c>
      <c r="C81" t="s">
        <v>224</v>
      </c>
      <c r="D81" s="39"/>
    </row>
    <row r="82" spans="2:4" ht="12.75">
      <c r="B82">
        <v>9912</v>
      </c>
      <c r="C82" t="s">
        <v>225</v>
      </c>
      <c r="D82" s="39"/>
    </row>
    <row r="83" spans="2:4" ht="12.75">
      <c r="B83">
        <v>9913</v>
      </c>
      <c r="C83" t="s">
        <v>226</v>
      </c>
      <c r="D83" s="39"/>
    </row>
    <row r="84" spans="2:4" ht="12.75">
      <c r="B84">
        <v>9914</v>
      </c>
      <c r="C84" t="s">
        <v>227</v>
      </c>
      <c r="D84" s="39"/>
    </row>
    <row r="85" spans="2:4" ht="12.75">
      <c r="B85">
        <v>9915</v>
      </c>
      <c r="C85" t="s">
        <v>57</v>
      </c>
      <c r="D85" s="39"/>
    </row>
    <row r="86" spans="2:4" ht="12.75">
      <c r="B86">
        <v>9919</v>
      </c>
      <c r="C86" s="2" t="s">
        <v>228</v>
      </c>
      <c r="D86" s="39"/>
    </row>
    <row r="87" spans="2:4" ht="12.75">
      <c r="B87">
        <v>9920</v>
      </c>
      <c r="C87" t="s">
        <v>229</v>
      </c>
      <c r="D87" s="39"/>
    </row>
    <row r="88" spans="2:4" ht="12.75">
      <c r="B88">
        <v>9930</v>
      </c>
      <c r="C88" t="s">
        <v>230</v>
      </c>
      <c r="D88" s="39"/>
    </row>
    <row r="89" spans="3:4" ht="12.75">
      <c r="C89" t="s">
        <v>501</v>
      </c>
      <c r="D89" s="11">
        <f>SUM(D71:D88)</f>
        <v>0</v>
      </c>
    </row>
    <row r="90" spans="3:4" ht="12.75">
      <c r="C90" s="3" t="s">
        <v>462</v>
      </c>
      <c r="D90" s="11">
        <f>D70+D89</f>
        <v>0</v>
      </c>
    </row>
    <row r="91" ht="12.75">
      <c r="D91" s="11"/>
    </row>
    <row r="92" spans="1:4" ht="18">
      <c r="A92" s="1" t="s">
        <v>231</v>
      </c>
      <c r="D92" s="11"/>
    </row>
    <row r="93" ht="12.75">
      <c r="D93" s="11"/>
    </row>
    <row r="94" spans="1:4" ht="12.75">
      <c r="A94" s="3" t="s">
        <v>232</v>
      </c>
      <c r="D94" s="11"/>
    </row>
    <row r="95" spans="3:4" ht="12.75">
      <c r="C95" s="3" t="s">
        <v>138</v>
      </c>
      <c r="D95" s="11"/>
    </row>
    <row r="96" spans="2:4" ht="12.75">
      <c r="B96">
        <v>1010</v>
      </c>
      <c r="C96" t="s">
        <v>138</v>
      </c>
      <c r="D96" s="39"/>
    </row>
    <row r="97" spans="2:4" ht="12.75">
      <c r="B97">
        <v>1015</v>
      </c>
      <c r="C97" t="s">
        <v>139</v>
      </c>
      <c r="D97" s="39"/>
    </row>
    <row r="98" ht="12.75">
      <c r="D98" s="11"/>
    </row>
    <row r="99" spans="3:4" ht="12.75">
      <c r="C99" s="3" t="s">
        <v>233</v>
      </c>
      <c r="D99" s="11"/>
    </row>
    <row r="100" spans="2:4" ht="12.75">
      <c r="B100">
        <v>1021</v>
      </c>
      <c r="C100" t="s">
        <v>178</v>
      </c>
      <c r="D100" s="39"/>
    </row>
    <row r="101" spans="2:4" ht="12.75">
      <c r="B101">
        <v>1022</v>
      </c>
      <c r="C101" s="2" t="s">
        <v>234</v>
      </c>
      <c r="D101" s="39"/>
    </row>
    <row r="102" spans="2:4" ht="12.75">
      <c r="B102">
        <v>1024</v>
      </c>
      <c r="C102" s="2" t="s">
        <v>180</v>
      </c>
      <c r="D102" s="39"/>
    </row>
    <row r="103" spans="2:4" ht="25.5">
      <c r="B103">
        <v>1025</v>
      </c>
      <c r="C103" s="2" t="s">
        <v>181</v>
      </c>
      <c r="D103" s="39"/>
    </row>
    <row r="104" spans="2:4" ht="12.75">
      <c r="B104">
        <v>1031</v>
      </c>
      <c r="C104" s="2" t="s">
        <v>182</v>
      </c>
      <c r="D104" s="39"/>
    </row>
    <row r="105" spans="2:4" ht="12.75">
      <c r="B105">
        <v>1032</v>
      </c>
      <c r="C105" s="2" t="s">
        <v>235</v>
      </c>
      <c r="D105" s="39"/>
    </row>
    <row r="106" spans="2:4" ht="12.75">
      <c r="B106">
        <v>1033</v>
      </c>
      <c r="C106" s="2" t="s">
        <v>184</v>
      </c>
      <c r="D106" s="39"/>
    </row>
    <row r="107" spans="2:4" ht="12.75">
      <c r="B107">
        <v>1034</v>
      </c>
      <c r="C107" s="2" t="s">
        <v>186</v>
      </c>
      <c r="D107" s="39"/>
    </row>
    <row r="108" spans="2:4" ht="12.75">
      <c r="B108">
        <v>1035</v>
      </c>
      <c r="C108" s="2" t="s">
        <v>185</v>
      </c>
      <c r="D108" s="39"/>
    </row>
    <row r="109" ht="12.75">
      <c r="D109" s="11"/>
    </row>
    <row r="110" spans="3:4" ht="12.75">
      <c r="C110" s="3" t="s">
        <v>236</v>
      </c>
      <c r="D110" s="11"/>
    </row>
    <row r="111" spans="2:4" ht="12.75">
      <c r="B111">
        <v>2011</v>
      </c>
      <c r="C111" t="s">
        <v>237</v>
      </c>
      <c r="D111" s="39"/>
    </row>
    <row r="112" spans="2:4" ht="12.75">
      <c r="B112">
        <v>2014</v>
      </c>
      <c r="C112" t="s">
        <v>188</v>
      </c>
      <c r="D112" s="39"/>
    </row>
    <row r="113" spans="2:4" ht="12.75">
      <c r="B113">
        <v>2015</v>
      </c>
      <c r="C113" t="s">
        <v>189</v>
      </c>
      <c r="D113" s="39"/>
    </row>
    <row r="114" spans="3:4" ht="12.75">
      <c r="C114" t="s">
        <v>502</v>
      </c>
      <c r="D114" s="11">
        <f>SUM(D96:D113)</f>
        <v>0</v>
      </c>
    </row>
    <row r="115" spans="1:4" ht="36">
      <c r="A115" s="10" t="s">
        <v>238</v>
      </c>
      <c r="D115" s="11"/>
    </row>
    <row r="116" ht="12.75">
      <c r="D116" s="11"/>
    </row>
    <row r="117" spans="1:4" ht="12.75">
      <c r="A117" s="3" t="s">
        <v>239</v>
      </c>
      <c r="B117">
        <v>4011</v>
      </c>
      <c r="C117" s="2" t="s">
        <v>240</v>
      </c>
      <c r="D117" s="39"/>
    </row>
    <row r="118" spans="2:4" ht="25.5">
      <c r="B118" s="14">
        <v>4012</v>
      </c>
      <c r="C118" s="2" t="s">
        <v>241</v>
      </c>
      <c r="D118" s="39"/>
    </row>
    <row r="119" spans="2:4" ht="25.5">
      <c r="B119" s="14">
        <v>4014</v>
      </c>
      <c r="C119" s="2" t="s">
        <v>242</v>
      </c>
      <c r="D119" s="39"/>
    </row>
    <row r="120" spans="2:4" ht="25.5">
      <c r="B120" s="14">
        <v>4015</v>
      </c>
      <c r="C120" s="2" t="s">
        <v>243</v>
      </c>
      <c r="D120" s="39"/>
    </row>
    <row r="121" ht="12.75">
      <c r="D121" s="11"/>
    </row>
    <row r="122" spans="1:4" ht="12.75">
      <c r="A122" s="3" t="s">
        <v>244</v>
      </c>
      <c r="C122" s="3" t="s">
        <v>245</v>
      </c>
      <c r="D122" s="11"/>
    </row>
    <row r="123" spans="2:4" ht="12.75">
      <c r="B123">
        <v>4021</v>
      </c>
      <c r="C123" t="s">
        <v>246</v>
      </c>
      <c r="D123" s="39"/>
    </row>
    <row r="124" spans="2:4" ht="12.75">
      <c r="B124">
        <v>4024</v>
      </c>
      <c r="C124" t="s">
        <v>247</v>
      </c>
      <c r="D124" s="39"/>
    </row>
    <row r="125" ht="12.75">
      <c r="D125" s="11"/>
    </row>
    <row r="126" spans="3:4" ht="12.75">
      <c r="C126" s="3" t="s">
        <v>248</v>
      </c>
      <c r="D126" s="11"/>
    </row>
    <row r="127" spans="2:4" ht="12.75">
      <c r="B127">
        <v>4031</v>
      </c>
      <c r="C127" s="2" t="s">
        <v>144</v>
      </c>
      <c r="D127" s="39"/>
    </row>
    <row r="128" spans="2:4" ht="25.5">
      <c r="B128" s="14">
        <v>4032</v>
      </c>
      <c r="C128" s="2" t="s">
        <v>249</v>
      </c>
      <c r="D128" s="39"/>
    </row>
    <row r="129" spans="2:4" ht="12.75">
      <c r="B129">
        <v>4034</v>
      </c>
      <c r="C129" s="2" t="s">
        <v>250</v>
      </c>
      <c r="D129" s="39"/>
    </row>
    <row r="130" spans="2:4" ht="25.5">
      <c r="B130">
        <v>4035</v>
      </c>
      <c r="C130" s="2" t="s">
        <v>146</v>
      </c>
      <c r="D130" s="39"/>
    </row>
    <row r="131" ht="12.75">
      <c r="D131" s="11"/>
    </row>
    <row r="132" spans="3:4" ht="12.75">
      <c r="C132" s="3" t="s">
        <v>251</v>
      </c>
      <c r="D132" s="11"/>
    </row>
    <row r="133" spans="2:4" ht="12.75">
      <c r="B133">
        <v>5011</v>
      </c>
      <c r="C133" s="2" t="s">
        <v>253</v>
      </c>
      <c r="D133" s="39"/>
    </row>
    <row r="134" spans="2:4" ht="25.5">
      <c r="B134" s="14">
        <v>5012</v>
      </c>
      <c r="C134" s="2" t="s">
        <v>252</v>
      </c>
      <c r="D134" s="39"/>
    </row>
    <row r="135" spans="2:4" ht="12.75">
      <c r="B135">
        <v>5013</v>
      </c>
      <c r="C135" s="2" t="s">
        <v>149</v>
      </c>
      <c r="D135" s="39"/>
    </row>
    <row r="136" spans="2:4" ht="12.75">
      <c r="B136">
        <v>5014</v>
      </c>
      <c r="C136" s="2" t="s">
        <v>150</v>
      </c>
      <c r="D136" s="39"/>
    </row>
    <row r="137" spans="2:4" ht="12.75">
      <c r="B137">
        <v>5015</v>
      </c>
      <c r="C137" s="2" t="s">
        <v>151</v>
      </c>
      <c r="D137" s="39"/>
    </row>
    <row r="138" ht="12.75">
      <c r="D138" s="11"/>
    </row>
    <row r="139" spans="3:4" ht="12.75">
      <c r="C139" s="3" t="s">
        <v>254</v>
      </c>
      <c r="D139" s="11"/>
    </row>
    <row r="140" spans="2:4" ht="12.75">
      <c r="B140">
        <v>5051</v>
      </c>
      <c r="C140" s="2" t="s">
        <v>255</v>
      </c>
      <c r="D140" s="40"/>
    </row>
    <row r="141" spans="2:4" ht="25.5">
      <c r="B141" s="14">
        <v>5052</v>
      </c>
      <c r="C141" s="2" t="s">
        <v>256</v>
      </c>
      <c r="D141" s="39"/>
    </row>
    <row r="142" spans="2:4" ht="12.75">
      <c r="B142">
        <v>5053</v>
      </c>
      <c r="C142" s="2" t="s">
        <v>154</v>
      </c>
      <c r="D142" s="39"/>
    </row>
    <row r="143" spans="2:4" ht="12.75">
      <c r="B143">
        <v>5054</v>
      </c>
      <c r="C143" s="2" t="s">
        <v>155</v>
      </c>
      <c r="D143" s="11"/>
    </row>
    <row r="144" spans="3:4" ht="12.75">
      <c r="C144" s="2"/>
      <c r="D144" s="11"/>
    </row>
    <row r="145" spans="3:4" ht="12.75">
      <c r="C145" s="9" t="s">
        <v>86</v>
      </c>
      <c r="D145" s="11"/>
    </row>
    <row r="146" spans="2:4" ht="12.75">
      <c r="B146">
        <v>5061</v>
      </c>
      <c r="C146" s="2" t="s">
        <v>157</v>
      </c>
      <c r="D146" s="39"/>
    </row>
    <row r="147" spans="2:4" ht="12.75">
      <c r="B147">
        <v>5064</v>
      </c>
      <c r="C147" s="2" t="s">
        <v>156</v>
      </c>
      <c r="D147" s="39"/>
    </row>
    <row r="148" spans="3:4" ht="12.75">
      <c r="C148" s="2"/>
      <c r="D148" s="11"/>
    </row>
    <row r="149" spans="3:4" ht="12.75">
      <c r="C149" s="9" t="s">
        <v>87</v>
      </c>
      <c r="D149" s="11"/>
    </row>
    <row r="150" spans="2:4" ht="12.75">
      <c r="B150">
        <v>5091</v>
      </c>
      <c r="C150" s="2" t="s">
        <v>158</v>
      </c>
      <c r="D150" s="39"/>
    </row>
    <row r="151" spans="2:4" ht="12.75">
      <c r="B151">
        <v>5094</v>
      </c>
      <c r="C151" s="2" t="s">
        <v>159</v>
      </c>
      <c r="D151" s="39"/>
    </row>
    <row r="152" ht="12.75">
      <c r="D152" s="11"/>
    </row>
    <row r="153" spans="1:4" ht="12.75">
      <c r="A153" s="3" t="s">
        <v>257</v>
      </c>
      <c r="C153" s="3" t="s">
        <v>258</v>
      </c>
      <c r="D153" s="11"/>
    </row>
    <row r="154" spans="2:4" ht="12.75">
      <c r="B154">
        <v>6051</v>
      </c>
      <c r="C154" t="s">
        <v>160</v>
      </c>
      <c r="D154" s="39"/>
    </row>
    <row r="155" spans="2:4" ht="12.75">
      <c r="B155">
        <v>6054</v>
      </c>
      <c r="C155" t="s">
        <v>259</v>
      </c>
      <c r="D155" s="39"/>
    </row>
    <row r="156" ht="12.75">
      <c r="D156" s="11"/>
    </row>
    <row r="157" spans="3:4" ht="12.75">
      <c r="C157" s="3" t="s">
        <v>260</v>
      </c>
      <c r="D157" s="11"/>
    </row>
    <row r="158" spans="2:4" ht="12.75">
      <c r="B158">
        <v>6061</v>
      </c>
      <c r="C158" t="s">
        <v>196</v>
      </c>
      <c r="D158" s="39"/>
    </row>
    <row r="159" spans="2:4" ht="12.75">
      <c r="B159">
        <v>6064</v>
      </c>
      <c r="C159" t="s">
        <v>197</v>
      </c>
      <c r="D159" s="39"/>
    </row>
    <row r="160" ht="12.75">
      <c r="D160" s="11"/>
    </row>
    <row r="161" spans="3:4" ht="12.75">
      <c r="C161" s="3" t="s">
        <v>261</v>
      </c>
      <c r="D161" s="11"/>
    </row>
    <row r="162" spans="2:4" ht="12.75">
      <c r="B162">
        <v>6071</v>
      </c>
      <c r="C162" t="s">
        <v>198</v>
      </c>
      <c r="D162" s="39"/>
    </row>
    <row r="163" spans="2:4" ht="12.75">
      <c r="B163">
        <v>6074</v>
      </c>
      <c r="C163" t="s">
        <v>199</v>
      </c>
      <c r="D163" s="39"/>
    </row>
    <row r="164" ht="12.75">
      <c r="D164" s="11"/>
    </row>
    <row r="165" spans="3:4" ht="12.75">
      <c r="C165" s="3" t="s">
        <v>262</v>
      </c>
      <c r="D165" s="11"/>
    </row>
    <row r="166" spans="2:4" ht="12.75">
      <c r="B166">
        <v>6081</v>
      </c>
      <c r="C166" t="s">
        <v>200</v>
      </c>
      <c r="D166" s="39"/>
    </row>
    <row r="167" spans="2:4" ht="12.75">
      <c r="B167">
        <v>6084</v>
      </c>
      <c r="C167" t="s">
        <v>201</v>
      </c>
      <c r="D167" s="39"/>
    </row>
    <row r="168" ht="12.75">
      <c r="D168" s="11"/>
    </row>
    <row r="169" spans="3:4" ht="12.75">
      <c r="C169" s="3" t="s">
        <v>263</v>
      </c>
      <c r="D169" s="11"/>
    </row>
    <row r="170" spans="2:4" ht="12.75">
      <c r="B170">
        <v>7011</v>
      </c>
      <c r="C170" t="s">
        <v>162</v>
      </c>
      <c r="D170" s="39"/>
    </row>
    <row r="171" spans="2:4" ht="12.75">
      <c r="B171">
        <v>7012</v>
      </c>
      <c r="C171" t="s">
        <v>163</v>
      </c>
      <c r="D171" s="39"/>
    </row>
    <row r="172" spans="2:4" ht="12.75">
      <c r="B172">
        <v>7013</v>
      </c>
      <c r="C172" t="s">
        <v>164</v>
      </c>
      <c r="D172" s="39"/>
    </row>
    <row r="173" ht="12.75">
      <c r="D173" s="11"/>
    </row>
    <row r="174" spans="1:4" ht="12.75">
      <c r="A174" s="3" t="s">
        <v>165</v>
      </c>
      <c r="B174">
        <v>7021</v>
      </c>
      <c r="C174" t="s">
        <v>166</v>
      </c>
      <c r="D174" s="39"/>
    </row>
    <row r="175" spans="2:4" ht="12.75">
      <c r="B175">
        <v>7024</v>
      </c>
      <c r="C175" t="s">
        <v>167</v>
      </c>
      <c r="D175" s="39"/>
    </row>
    <row r="176" spans="2:4" ht="12.75">
      <c r="B176">
        <v>7027</v>
      </c>
      <c r="C176" t="s">
        <v>168</v>
      </c>
      <c r="D176" s="39"/>
    </row>
    <row r="177" spans="2:4" ht="12.75">
      <c r="B177">
        <v>7028</v>
      </c>
      <c r="C177" t="s">
        <v>169</v>
      </c>
      <c r="D177" s="39"/>
    </row>
    <row r="178" ht="12.75">
      <c r="D178" s="11"/>
    </row>
    <row r="179" spans="1:4" ht="12.75">
      <c r="A179" s="3" t="s">
        <v>264</v>
      </c>
      <c r="B179">
        <v>8011</v>
      </c>
      <c r="C179" t="s">
        <v>265</v>
      </c>
      <c r="D179" s="39"/>
    </row>
    <row r="180" spans="2:4" ht="12.75">
      <c r="B180">
        <v>8012</v>
      </c>
      <c r="C180" t="s">
        <v>266</v>
      </c>
      <c r="D180" s="39"/>
    </row>
    <row r="181" spans="2:4" ht="12.75">
      <c r="B181">
        <v>8013</v>
      </c>
      <c r="C181" t="s">
        <v>267</v>
      </c>
      <c r="D181" s="39"/>
    </row>
    <row r="182" spans="2:4" ht="12.75">
      <c r="B182">
        <v>8014</v>
      </c>
      <c r="C182" t="s">
        <v>268</v>
      </c>
      <c r="D182" s="39"/>
    </row>
    <row r="183" spans="2:4" ht="12.75">
      <c r="B183">
        <v>8015</v>
      </c>
      <c r="C183" t="s">
        <v>176</v>
      </c>
      <c r="D183" s="39"/>
    </row>
    <row r="184" ht="12.75">
      <c r="D184" s="11"/>
    </row>
    <row r="185" spans="3:4" ht="12.75">
      <c r="C185" s="3" t="s">
        <v>365</v>
      </c>
      <c r="D185" s="11">
        <f>SUM(D96:D184)</f>
        <v>0</v>
      </c>
    </row>
    <row r="186" ht="12.75">
      <c r="D186" s="11"/>
    </row>
    <row r="187" spans="1:4" ht="26.25">
      <c r="A187" s="1" t="s">
        <v>269</v>
      </c>
      <c r="B187" s="14">
        <v>9130</v>
      </c>
      <c r="C187" s="2" t="s">
        <v>270</v>
      </c>
      <c r="D187" s="39"/>
    </row>
    <row r="188" spans="2:4" ht="12.75">
      <c r="B188">
        <v>9132</v>
      </c>
      <c r="C188" s="2" t="s">
        <v>271</v>
      </c>
      <c r="D188" s="39"/>
    </row>
    <row r="189" spans="2:4" ht="12.75">
      <c r="B189">
        <v>9133</v>
      </c>
      <c r="C189" s="2" t="s">
        <v>272</v>
      </c>
      <c r="D189" s="39"/>
    </row>
    <row r="190" spans="2:4" ht="25.5">
      <c r="B190" s="14">
        <v>9136</v>
      </c>
      <c r="C190" s="2" t="s">
        <v>291</v>
      </c>
      <c r="D190" s="39"/>
    </row>
    <row r="191" spans="2:4" ht="12.75">
      <c r="B191">
        <v>9137</v>
      </c>
      <c r="C191" s="2" t="s">
        <v>273</v>
      </c>
      <c r="D191" s="39"/>
    </row>
    <row r="192" spans="2:4" ht="12.75">
      <c r="B192">
        <v>9138</v>
      </c>
      <c r="C192" s="2" t="s">
        <v>274</v>
      </c>
      <c r="D192" s="39"/>
    </row>
    <row r="193" spans="2:4" ht="12.75">
      <c r="B193">
        <v>9139</v>
      </c>
      <c r="C193" s="2" t="s">
        <v>275</v>
      </c>
      <c r="D193" s="39"/>
    </row>
    <row r="194" spans="2:4" ht="12.75">
      <c r="B194">
        <v>9140</v>
      </c>
      <c r="C194" s="2" t="s">
        <v>276</v>
      </c>
      <c r="D194" s="39"/>
    </row>
    <row r="195" spans="2:4" ht="12.75">
      <c r="B195">
        <v>9141</v>
      </c>
      <c r="C195" s="2" t="s">
        <v>277</v>
      </c>
      <c r="D195" s="39"/>
    </row>
    <row r="196" spans="3:4" ht="12.75">
      <c r="C196" s="2"/>
      <c r="D196" s="11"/>
    </row>
    <row r="197" spans="3:4" ht="12.75">
      <c r="C197" s="3" t="s">
        <v>626</v>
      </c>
      <c r="D197" s="11">
        <f>SUM(D187:D195)</f>
        <v>0</v>
      </c>
    </row>
    <row r="198" spans="3:4" ht="12.75">
      <c r="C198" s="3"/>
      <c r="D198" s="11"/>
    </row>
    <row r="199" spans="1:4" ht="18">
      <c r="A199" s="1" t="s">
        <v>278</v>
      </c>
      <c r="B199">
        <v>9101</v>
      </c>
      <c r="C199" t="s">
        <v>279</v>
      </c>
      <c r="D199" s="39"/>
    </row>
    <row r="200" spans="2:4" ht="12.75">
      <c r="B200">
        <v>9105</v>
      </c>
      <c r="C200" t="s">
        <v>280</v>
      </c>
      <c r="D200" s="39"/>
    </row>
    <row r="201" spans="2:4" ht="12.75">
      <c r="B201">
        <v>9109</v>
      </c>
      <c r="C201" t="s">
        <v>281</v>
      </c>
      <c r="D201" s="39"/>
    </row>
    <row r="202" spans="3:4" ht="12.75">
      <c r="C202" t="s">
        <v>503</v>
      </c>
      <c r="D202" s="11">
        <f>SUM(D199:D201)</f>
        <v>0</v>
      </c>
    </row>
    <row r="203" ht="12.75">
      <c r="D203" s="11"/>
    </row>
    <row r="204" spans="1:4" ht="18">
      <c r="A204" s="1" t="s">
        <v>282</v>
      </c>
      <c r="B204">
        <v>9110</v>
      </c>
      <c r="C204" t="s">
        <v>282</v>
      </c>
      <c r="D204" s="39"/>
    </row>
    <row r="205" spans="1:4" ht="18">
      <c r="A205" s="1"/>
      <c r="D205" s="11"/>
    </row>
    <row r="206" spans="1:4" ht="18">
      <c r="A206" s="1" t="s">
        <v>430</v>
      </c>
      <c r="C206" t="s">
        <v>431</v>
      </c>
      <c r="D206" s="39"/>
    </row>
    <row r="207" spans="1:4" ht="18">
      <c r="A207" s="1"/>
      <c r="C207" t="s">
        <v>434</v>
      </c>
      <c r="D207" s="11"/>
    </row>
    <row r="208" spans="1:4" ht="18">
      <c r="A208" s="1"/>
      <c r="D208" s="11"/>
    </row>
    <row r="209" spans="1:4" ht="36">
      <c r="A209" s="17" t="s">
        <v>432</v>
      </c>
      <c r="B209" s="14"/>
      <c r="C209" s="18" t="s">
        <v>431</v>
      </c>
      <c r="D209" s="39"/>
    </row>
    <row r="210" spans="1:4" ht="18">
      <c r="A210" s="1"/>
      <c r="C210" t="s">
        <v>434</v>
      </c>
      <c r="D210" s="11"/>
    </row>
    <row r="211" spans="1:4" ht="18">
      <c r="A211" s="1"/>
      <c r="D211" s="11"/>
    </row>
    <row r="212" spans="1:4" ht="18">
      <c r="A212" s="1" t="s">
        <v>433</v>
      </c>
      <c r="C212" s="18" t="s">
        <v>431</v>
      </c>
      <c r="D212" s="39"/>
    </row>
    <row r="213" spans="1:4" ht="18">
      <c r="A213" s="1"/>
      <c r="C213" t="s">
        <v>434</v>
      </c>
      <c r="D213" s="11"/>
    </row>
    <row r="214" ht="12.75">
      <c r="D214" s="11"/>
    </row>
    <row r="215" spans="1:4" ht="18">
      <c r="A215" s="1" t="s">
        <v>283</v>
      </c>
      <c r="B215">
        <v>9010</v>
      </c>
      <c r="C215" t="s">
        <v>284</v>
      </c>
      <c r="D215" s="39"/>
    </row>
    <row r="216" ht="12.75">
      <c r="A216" t="s">
        <v>285</v>
      </c>
    </row>
    <row r="220" spans="1:6" ht="18">
      <c r="A220" s="1" t="s">
        <v>286</v>
      </c>
      <c r="F220" s="1" t="s">
        <v>74</v>
      </c>
    </row>
    <row r="222" spans="3:5" ht="12.75">
      <c r="C222" s="3" t="s">
        <v>287</v>
      </c>
      <c r="D222" t="s">
        <v>293</v>
      </c>
      <c r="E222" t="s">
        <v>292</v>
      </c>
    </row>
    <row r="223" spans="3:6" ht="12.75">
      <c r="C223" t="s">
        <v>466</v>
      </c>
      <c r="D223" s="40"/>
      <c r="E223" s="40"/>
      <c r="F223" s="11">
        <f>D223-E223</f>
        <v>0</v>
      </c>
    </row>
    <row r="224" ht="12.75">
      <c r="F224" s="11"/>
    </row>
    <row r="225" spans="3:6" ht="12.75">
      <c r="C225" t="s">
        <v>288</v>
      </c>
      <c r="F225" s="11"/>
    </row>
    <row r="226" spans="3:6" ht="12.75">
      <c r="C226" t="s">
        <v>313</v>
      </c>
      <c r="F226" s="11"/>
    </row>
    <row r="227" spans="3:6" ht="12.75">
      <c r="C227" t="s">
        <v>435</v>
      </c>
      <c r="F227" s="11">
        <f>SUM(D187:D195)</f>
        <v>0</v>
      </c>
    </row>
    <row r="228" ht="12.75">
      <c r="F228" s="11"/>
    </row>
    <row r="229" spans="3:6" ht="12.75">
      <c r="C229" t="s">
        <v>289</v>
      </c>
      <c r="F229" s="11"/>
    </row>
    <row r="230" spans="3:6" ht="12.75">
      <c r="C230" t="s">
        <v>314</v>
      </c>
      <c r="D230" t="s">
        <v>292</v>
      </c>
      <c r="E230" t="s">
        <v>293</v>
      </c>
      <c r="F230" s="11"/>
    </row>
    <row r="231" spans="3:6" ht="12.75">
      <c r="C231" t="s">
        <v>436</v>
      </c>
      <c r="D231" s="40"/>
      <c r="E231" s="40"/>
      <c r="F231" s="11"/>
    </row>
    <row r="232" spans="3:6" ht="12.75">
      <c r="C232" t="s">
        <v>294</v>
      </c>
      <c r="D232" s="39"/>
      <c r="E232" s="39"/>
      <c r="F232" s="11">
        <f>D232-E232</f>
        <v>0</v>
      </c>
    </row>
    <row r="233" spans="3:6" ht="12.75">
      <c r="C233" t="s">
        <v>295</v>
      </c>
      <c r="D233" s="39"/>
      <c r="E233" s="39"/>
      <c r="F233" s="11">
        <f aca="true" t="shared" si="0" ref="F233:F242">D233-E233</f>
        <v>0</v>
      </c>
    </row>
    <row r="234" spans="3:6" ht="12.75">
      <c r="C234" t="s">
        <v>296</v>
      </c>
      <c r="D234" s="39"/>
      <c r="E234" s="39"/>
      <c r="F234" s="11">
        <f t="shared" si="0"/>
        <v>0</v>
      </c>
    </row>
    <row r="235" spans="3:6" ht="12.75">
      <c r="C235" t="s">
        <v>297</v>
      </c>
      <c r="D235" s="39"/>
      <c r="E235" s="39"/>
      <c r="F235" s="11">
        <f t="shared" si="0"/>
        <v>0</v>
      </c>
    </row>
    <row r="236" spans="3:6" ht="12.75">
      <c r="C236" t="s">
        <v>298</v>
      </c>
      <c r="D236" s="39"/>
      <c r="E236" s="39"/>
      <c r="F236" s="11">
        <f t="shared" si="0"/>
        <v>0</v>
      </c>
    </row>
    <row r="237" spans="3:6" ht="12.75">
      <c r="C237" t="s">
        <v>299</v>
      </c>
      <c r="D237" s="39"/>
      <c r="E237" s="39"/>
      <c r="F237" s="11">
        <f t="shared" si="0"/>
        <v>0</v>
      </c>
    </row>
    <row r="238" spans="3:6" ht="12.75">
      <c r="C238" t="s">
        <v>300</v>
      </c>
      <c r="D238" s="39"/>
      <c r="E238" s="39"/>
      <c r="F238" s="11">
        <f t="shared" si="0"/>
        <v>0</v>
      </c>
    </row>
    <row r="239" spans="3:6" ht="12.75">
      <c r="C239" t="s">
        <v>437</v>
      </c>
      <c r="D239" s="39"/>
      <c r="E239" s="39"/>
      <c r="F239" s="11">
        <f t="shared" si="0"/>
        <v>0</v>
      </c>
    </row>
    <row r="240" spans="3:6" ht="12.75">
      <c r="C240" t="s">
        <v>448</v>
      </c>
      <c r="D240" s="39"/>
      <c r="E240" s="39"/>
      <c r="F240" s="11">
        <v>0</v>
      </c>
    </row>
    <row r="241" spans="3:6" ht="12.75">
      <c r="C241" t="s">
        <v>438</v>
      </c>
      <c r="D241" s="39"/>
      <c r="E241" s="39"/>
      <c r="F241" s="11">
        <f t="shared" si="0"/>
        <v>0</v>
      </c>
    </row>
    <row r="242" spans="3:6" ht="12.75">
      <c r="C242" t="s">
        <v>439</v>
      </c>
      <c r="D242" s="39"/>
      <c r="E242" s="39"/>
      <c r="F242" s="19">
        <f t="shared" si="0"/>
        <v>0</v>
      </c>
    </row>
    <row r="243" spans="3:6" ht="12.75">
      <c r="C243" t="s">
        <v>512</v>
      </c>
      <c r="D243" s="11"/>
      <c r="E243" s="11"/>
      <c r="F243" s="11">
        <f>SUM(F232:F242)</f>
        <v>0</v>
      </c>
    </row>
    <row r="244" spans="4:6" ht="12.75">
      <c r="D244" s="11"/>
      <c r="E244" s="11"/>
      <c r="F244" s="11"/>
    </row>
    <row r="245" spans="3:6" ht="12.75">
      <c r="C245" t="s">
        <v>290</v>
      </c>
      <c r="D245" s="11" t="s">
        <v>293</v>
      </c>
      <c r="E245" s="11" t="s">
        <v>292</v>
      </c>
      <c r="F245" s="11"/>
    </row>
    <row r="246" spans="3:6" ht="12.75">
      <c r="C246" t="s">
        <v>440</v>
      </c>
      <c r="D246" s="40"/>
      <c r="E246" s="40"/>
      <c r="F246" s="11">
        <f>D246-E246</f>
        <v>0</v>
      </c>
    </row>
    <row r="247" spans="3:6" ht="12.75">
      <c r="C247" t="s">
        <v>441</v>
      </c>
      <c r="D247" s="39"/>
      <c r="E247" s="39"/>
      <c r="F247" s="11">
        <f>D247-E247</f>
        <v>0</v>
      </c>
    </row>
    <row r="248" spans="3:6" ht="12.75">
      <c r="C248" t="s">
        <v>443</v>
      </c>
      <c r="D248" s="39"/>
      <c r="E248" s="39"/>
      <c r="F248" s="11"/>
    </row>
    <row r="249" spans="3:6" ht="12.75">
      <c r="C249" t="s">
        <v>301</v>
      </c>
      <c r="D249" s="39"/>
      <c r="E249" s="39"/>
      <c r="F249" s="11">
        <f>D249-E249</f>
        <v>0</v>
      </c>
    </row>
    <row r="250" spans="3:6" ht="12.75">
      <c r="C250" t="s">
        <v>308</v>
      </c>
      <c r="D250" s="39"/>
      <c r="E250" s="39"/>
      <c r="F250" s="11">
        <f>D250-E250</f>
        <v>0</v>
      </c>
    </row>
    <row r="251" spans="3:6" ht="12.75">
      <c r="C251" t="s">
        <v>309</v>
      </c>
      <c r="D251" s="39"/>
      <c r="E251" s="39"/>
      <c r="F251" s="11">
        <f>D251-E251</f>
        <v>0</v>
      </c>
    </row>
    <row r="252" spans="3:6" ht="12.75">
      <c r="C252" t="s">
        <v>311</v>
      </c>
      <c r="D252" s="39"/>
      <c r="E252" s="39"/>
      <c r="F252" s="11">
        <f>D252-E252</f>
        <v>0</v>
      </c>
    </row>
    <row r="253" spans="3:6" ht="12.75">
      <c r="C253" t="s">
        <v>442</v>
      </c>
      <c r="D253" s="39"/>
      <c r="E253" s="39"/>
      <c r="F253" s="11"/>
    </row>
    <row r="254" spans="3:6" ht="12.75">
      <c r="C254" t="s">
        <v>302</v>
      </c>
      <c r="D254" s="39"/>
      <c r="E254" s="39"/>
      <c r="F254" s="11">
        <f>D254-E254</f>
        <v>0</v>
      </c>
    </row>
    <row r="255" spans="3:6" ht="12.75">
      <c r="C255" t="s">
        <v>303</v>
      </c>
      <c r="D255" s="39"/>
      <c r="E255" s="39"/>
      <c r="F255" s="11">
        <f aca="true" t="shared" si="1" ref="F255:F260">D255-E255</f>
        <v>0</v>
      </c>
    </row>
    <row r="256" spans="3:6" ht="12.75">
      <c r="C256" t="s">
        <v>304</v>
      </c>
      <c r="D256" s="39"/>
      <c r="E256" s="39"/>
      <c r="F256" s="11">
        <f t="shared" si="1"/>
        <v>0</v>
      </c>
    </row>
    <row r="257" spans="3:6" ht="12.75">
      <c r="C257" t="s">
        <v>305</v>
      </c>
      <c r="D257" s="39"/>
      <c r="E257" s="39"/>
      <c r="F257" s="11">
        <f t="shared" si="1"/>
        <v>0</v>
      </c>
    </row>
    <row r="258" spans="3:6" ht="12.75">
      <c r="C258" t="s">
        <v>306</v>
      </c>
      <c r="D258" s="39"/>
      <c r="E258" s="39"/>
      <c r="F258" s="11">
        <f t="shared" si="1"/>
        <v>0</v>
      </c>
    </row>
    <row r="259" spans="3:6" ht="12.75">
      <c r="C259" t="s">
        <v>307</v>
      </c>
      <c r="D259" s="39"/>
      <c r="E259" s="39"/>
      <c r="F259" s="11">
        <f t="shared" si="1"/>
        <v>0</v>
      </c>
    </row>
    <row r="260" spans="3:6" ht="12.75">
      <c r="C260" t="s">
        <v>310</v>
      </c>
      <c r="D260" s="39"/>
      <c r="E260" s="39"/>
      <c r="F260" s="19">
        <f t="shared" si="1"/>
        <v>0</v>
      </c>
    </row>
    <row r="261" spans="3:6" ht="12.75">
      <c r="C261" t="s">
        <v>513</v>
      </c>
      <c r="F261" s="11">
        <f>SUM(F246:F260)</f>
        <v>0</v>
      </c>
    </row>
    <row r="262" ht="13.5" thickBot="1">
      <c r="F262" s="35"/>
    </row>
    <row r="263" spans="3:6" ht="13.5" thickBot="1">
      <c r="C263" s="3" t="s">
        <v>373</v>
      </c>
      <c r="F263" s="20">
        <f>SUM(F223,F227,F243,F261)</f>
        <v>0</v>
      </c>
    </row>
    <row r="264" ht="13.5" thickTop="1"/>
    <row r="265" ht="18">
      <c r="A265" s="1" t="s">
        <v>312</v>
      </c>
    </row>
    <row r="266" spans="4:5" ht="12.75">
      <c r="D266" t="s">
        <v>292</v>
      </c>
      <c r="E266" t="s">
        <v>293</v>
      </c>
    </row>
    <row r="267" ht="12.75">
      <c r="C267" t="s">
        <v>444</v>
      </c>
    </row>
    <row r="268" spans="3:6" ht="12.75">
      <c r="C268" t="s">
        <v>445</v>
      </c>
      <c r="D268" s="40"/>
      <c r="E268" s="40"/>
      <c r="F268" s="11">
        <f>D268-E268</f>
        <v>0</v>
      </c>
    </row>
    <row r="270" spans="3:5" ht="12.75">
      <c r="C270" t="s">
        <v>446</v>
      </c>
      <c r="D270" t="s">
        <v>292</v>
      </c>
      <c r="E270" t="s">
        <v>293</v>
      </c>
    </row>
    <row r="271" ht="12.75">
      <c r="C271" t="s">
        <v>447</v>
      </c>
    </row>
    <row r="272" spans="3:6" ht="12.75">
      <c r="C272" t="s">
        <v>315</v>
      </c>
      <c r="D272" s="40"/>
      <c r="E272" s="40"/>
      <c r="F272" s="11">
        <f>D272-E272</f>
        <v>0</v>
      </c>
    </row>
    <row r="273" spans="3:6" ht="12.75">
      <c r="C273" t="s">
        <v>316</v>
      </c>
      <c r="D273" s="40"/>
      <c r="E273" s="40"/>
      <c r="F273" s="11">
        <f>D273-E273</f>
        <v>0</v>
      </c>
    </row>
    <row r="274" spans="3:6" ht="12.75">
      <c r="C274" t="s">
        <v>449</v>
      </c>
      <c r="D274" s="40"/>
      <c r="E274" s="40"/>
      <c r="F274" s="11">
        <f>D274-E274</f>
        <v>0</v>
      </c>
    </row>
    <row r="275" spans="3:6" ht="12.75">
      <c r="C275" t="s">
        <v>450</v>
      </c>
      <c r="D275" s="40"/>
      <c r="E275" s="40"/>
      <c r="F275" s="11">
        <f>D275-E275</f>
        <v>0</v>
      </c>
    </row>
    <row r="276" spans="3:6" ht="12.75">
      <c r="C276" t="s">
        <v>451</v>
      </c>
      <c r="D276" s="40"/>
      <c r="E276" s="40"/>
      <c r="F276" s="11">
        <f>D276-E276</f>
        <v>0</v>
      </c>
    </row>
    <row r="277" spans="3:5" ht="12.75">
      <c r="C277" t="s">
        <v>452</v>
      </c>
      <c r="D277" s="40"/>
      <c r="E277" s="40"/>
    </row>
    <row r="278" spans="3:6" ht="12.75">
      <c r="C278" t="s">
        <v>317</v>
      </c>
      <c r="D278" s="40"/>
      <c r="E278" s="40"/>
      <c r="F278" s="11">
        <f>D278-E278</f>
        <v>0</v>
      </c>
    </row>
    <row r="279" spans="3:6" ht="12.75">
      <c r="C279" t="s">
        <v>318</v>
      </c>
      <c r="D279" s="40"/>
      <c r="E279" s="40"/>
      <c r="F279" s="11">
        <f>D279-E279</f>
        <v>0</v>
      </c>
    </row>
    <row r="280" spans="3:6" ht="12.75">
      <c r="C280" t="s">
        <v>319</v>
      </c>
      <c r="D280" s="40"/>
      <c r="E280" s="40"/>
      <c r="F280" s="11">
        <f>D280-E280</f>
        <v>0</v>
      </c>
    </row>
    <row r="281" spans="3:6" ht="12.75">
      <c r="C281" t="s">
        <v>506</v>
      </c>
      <c r="F281" s="11">
        <f>SUM(F272:F280)</f>
        <v>0</v>
      </c>
    </row>
    <row r="282" ht="12.75">
      <c r="F282" s="11"/>
    </row>
    <row r="283" ht="12.75">
      <c r="C283" t="s">
        <v>320</v>
      </c>
    </row>
    <row r="284" spans="4:5" ht="12.75">
      <c r="D284" t="s">
        <v>292</v>
      </c>
      <c r="E284" t="s">
        <v>293</v>
      </c>
    </row>
    <row r="285" spans="3:6" ht="12.75">
      <c r="C285" t="s">
        <v>321</v>
      </c>
      <c r="D285" s="39"/>
      <c r="E285" s="39"/>
      <c r="F285" s="11">
        <f>D285-E285</f>
        <v>0</v>
      </c>
    </row>
    <row r="286" spans="3:6" ht="12.75">
      <c r="C286" t="s">
        <v>322</v>
      </c>
      <c r="D286" s="39"/>
      <c r="E286" s="39"/>
      <c r="F286" s="11">
        <f aca="true" t="shared" si="2" ref="F286:F310">D286-E286</f>
        <v>0</v>
      </c>
    </row>
    <row r="287" spans="3:6" ht="12.75">
      <c r="C287" t="s">
        <v>323</v>
      </c>
      <c r="D287" s="39"/>
      <c r="E287" s="39"/>
      <c r="F287" s="11">
        <f t="shared" si="2"/>
        <v>0</v>
      </c>
    </row>
    <row r="288" spans="3:6" ht="12.75">
      <c r="C288" t="s">
        <v>324</v>
      </c>
      <c r="D288" s="39"/>
      <c r="E288" s="39"/>
      <c r="F288" s="11">
        <f t="shared" si="2"/>
        <v>0</v>
      </c>
    </row>
    <row r="289" spans="3:6" ht="12.75">
      <c r="C289" t="s">
        <v>325</v>
      </c>
      <c r="D289" s="39"/>
      <c r="E289" s="39"/>
      <c r="F289" s="11">
        <f t="shared" si="2"/>
        <v>0</v>
      </c>
    </row>
    <row r="290" spans="3:6" ht="12.75">
      <c r="C290" t="s">
        <v>326</v>
      </c>
      <c r="D290" s="39"/>
      <c r="E290" s="39"/>
      <c r="F290" s="11">
        <f t="shared" si="2"/>
        <v>0</v>
      </c>
    </row>
    <row r="291" spans="3:6" ht="12.75">
      <c r="C291" t="s">
        <v>327</v>
      </c>
      <c r="D291" s="39"/>
      <c r="E291" s="39"/>
      <c r="F291" s="11">
        <f t="shared" si="2"/>
        <v>0</v>
      </c>
    </row>
    <row r="292" spans="3:6" ht="12.75">
      <c r="C292" t="s">
        <v>328</v>
      </c>
      <c r="D292" s="39"/>
      <c r="E292" s="39"/>
      <c r="F292" s="11">
        <f t="shared" si="2"/>
        <v>0</v>
      </c>
    </row>
    <row r="293" spans="3:6" ht="12.75">
      <c r="C293" t="s">
        <v>329</v>
      </c>
      <c r="D293" s="39"/>
      <c r="E293" s="39"/>
      <c r="F293" s="11">
        <f t="shared" si="2"/>
        <v>0</v>
      </c>
    </row>
    <row r="294" spans="3:6" ht="12.75">
      <c r="C294" t="s">
        <v>330</v>
      </c>
      <c r="D294" s="39"/>
      <c r="E294" s="39"/>
      <c r="F294" s="11">
        <f t="shared" si="2"/>
        <v>0</v>
      </c>
    </row>
    <row r="295" spans="3:6" ht="12.75">
      <c r="C295" t="s">
        <v>331</v>
      </c>
      <c r="D295" s="39"/>
      <c r="E295" s="39"/>
      <c r="F295" s="11">
        <f t="shared" si="2"/>
        <v>0</v>
      </c>
    </row>
    <row r="296" spans="3:6" ht="12.75">
      <c r="C296" t="s">
        <v>332</v>
      </c>
      <c r="D296" s="39"/>
      <c r="E296" s="39"/>
      <c r="F296" s="11">
        <f t="shared" si="2"/>
        <v>0</v>
      </c>
    </row>
    <row r="297" spans="3:6" ht="12.75">
      <c r="C297" t="s">
        <v>333</v>
      </c>
      <c r="D297" s="39"/>
      <c r="E297" s="39"/>
      <c r="F297" s="11">
        <f t="shared" si="2"/>
        <v>0</v>
      </c>
    </row>
    <row r="298" spans="3:6" ht="12.75">
      <c r="C298" t="s">
        <v>334</v>
      </c>
      <c r="D298" s="39"/>
      <c r="E298" s="39"/>
      <c r="F298" s="11">
        <f t="shared" si="2"/>
        <v>0</v>
      </c>
    </row>
    <row r="299" spans="3:6" ht="12.75">
      <c r="C299" t="s">
        <v>335</v>
      </c>
      <c r="D299" s="39"/>
      <c r="E299" s="39"/>
      <c r="F299" s="11">
        <f t="shared" si="2"/>
        <v>0</v>
      </c>
    </row>
    <row r="300" spans="3:6" ht="12.75">
      <c r="C300" t="s">
        <v>336</v>
      </c>
      <c r="D300" s="39"/>
      <c r="E300" s="39"/>
      <c r="F300" s="11">
        <f t="shared" si="2"/>
        <v>0</v>
      </c>
    </row>
    <row r="301" spans="3:6" ht="12.75">
      <c r="C301" t="s">
        <v>337</v>
      </c>
      <c r="D301" s="39"/>
      <c r="E301" s="39"/>
      <c r="F301" s="11">
        <f t="shared" si="2"/>
        <v>0</v>
      </c>
    </row>
    <row r="302" spans="3:6" ht="12.75">
      <c r="C302" t="s">
        <v>338</v>
      </c>
      <c r="D302" s="39"/>
      <c r="E302" s="39"/>
      <c r="F302" s="11">
        <f t="shared" si="2"/>
        <v>0</v>
      </c>
    </row>
    <row r="303" spans="3:6" ht="12.75">
      <c r="C303" t="s">
        <v>339</v>
      </c>
      <c r="D303" s="39"/>
      <c r="E303" s="39"/>
      <c r="F303" s="11">
        <f t="shared" si="2"/>
        <v>0</v>
      </c>
    </row>
    <row r="304" spans="3:6" ht="12.75">
      <c r="C304" t="s">
        <v>340</v>
      </c>
      <c r="D304" s="39"/>
      <c r="E304" s="39"/>
      <c r="F304" s="11">
        <f t="shared" si="2"/>
        <v>0</v>
      </c>
    </row>
    <row r="305" spans="3:6" ht="12.75">
      <c r="C305" t="s">
        <v>341</v>
      </c>
      <c r="D305" s="39"/>
      <c r="E305" s="39"/>
      <c r="F305" s="11">
        <f t="shared" si="2"/>
        <v>0</v>
      </c>
    </row>
    <row r="306" spans="3:6" ht="12.75">
      <c r="C306" t="s">
        <v>342</v>
      </c>
      <c r="D306" s="39"/>
      <c r="E306" s="39"/>
      <c r="F306" s="11">
        <f t="shared" si="2"/>
        <v>0</v>
      </c>
    </row>
    <row r="307" spans="3:6" ht="12.75">
      <c r="C307" t="s">
        <v>343</v>
      </c>
      <c r="D307" s="39"/>
      <c r="E307" s="39"/>
      <c r="F307" s="11">
        <f t="shared" si="2"/>
        <v>0</v>
      </c>
    </row>
    <row r="308" spans="3:6" ht="12.75">
      <c r="C308" t="s">
        <v>344</v>
      </c>
      <c r="D308" s="39"/>
      <c r="E308" s="39"/>
      <c r="F308" s="11">
        <f t="shared" si="2"/>
        <v>0</v>
      </c>
    </row>
    <row r="309" spans="3:6" ht="12.75">
      <c r="C309" t="s">
        <v>345</v>
      </c>
      <c r="D309" s="39"/>
      <c r="E309" s="39"/>
      <c r="F309" s="11">
        <f t="shared" si="2"/>
        <v>0</v>
      </c>
    </row>
    <row r="310" spans="3:6" ht="12.75">
      <c r="C310" t="s">
        <v>346</v>
      </c>
      <c r="D310" s="40"/>
      <c r="E310" s="40"/>
      <c r="F310" s="19">
        <f t="shared" si="2"/>
        <v>0</v>
      </c>
    </row>
    <row r="311" spans="3:6" ht="12.75">
      <c r="C311" t="s">
        <v>507</v>
      </c>
      <c r="F311" s="11">
        <f>SUM(F285:F310)</f>
        <v>0</v>
      </c>
    </row>
    <row r="312" ht="12.75">
      <c r="F312" s="11"/>
    </row>
    <row r="313" spans="3:6" ht="13.5" thickBot="1">
      <c r="C313" s="3" t="s">
        <v>372</v>
      </c>
      <c r="F313" s="20">
        <f>SUM(F268,F281,F311)</f>
        <v>0</v>
      </c>
    </row>
    <row r="314" ht="13.5" thickTop="1"/>
    <row r="315" ht="18">
      <c r="A315" s="1" t="s">
        <v>347</v>
      </c>
    </row>
    <row r="316" spans="4:5" ht="12.75">
      <c r="D316" t="s">
        <v>293</v>
      </c>
      <c r="E316" t="s">
        <v>292</v>
      </c>
    </row>
    <row r="317" spans="3:6" ht="12.75">
      <c r="C317" t="s">
        <v>453</v>
      </c>
      <c r="D317" s="40"/>
      <c r="E317" s="40"/>
      <c r="F317" s="11">
        <f>D317-E317</f>
        <v>0</v>
      </c>
    </row>
    <row r="319" spans="3:5" ht="12.75">
      <c r="C319" t="s">
        <v>348</v>
      </c>
      <c r="D319" t="s">
        <v>292</v>
      </c>
      <c r="E319" t="s">
        <v>293</v>
      </c>
    </row>
    <row r="320" spans="3:6" ht="12.75">
      <c r="C320" s="18" t="s">
        <v>461</v>
      </c>
      <c r="D320" s="2"/>
      <c r="F320" s="39">
        <v>0</v>
      </c>
    </row>
    <row r="321" spans="4:5" ht="12.75">
      <c r="D321" t="s">
        <v>293</v>
      </c>
      <c r="E321" t="s">
        <v>292</v>
      </c>
    </row>
    <row r="322" spans="3:6" ht="12.75">
      <c r="C322" t="s">
        <v>358</v>
      </c>
      <c r="D322" s="40"/>
      <c r="E322" s="40"/>
      <c r="F322" s="11">
        <f aca="true" t="shared" si="3" ref="F322:F327">D322-E322</f>
        <v>0</v>
      </c>
    </row>
    <row r="323" spans="3:6" ht="12.75">
      <c r="C323" t="s">
        <v>359</v>
      </c>
      <c r="D323" s="40"/>
      <c r="E323" s="40"/>
      <c r="F323" s="11">
        <f t="shared" si="3"/>
        <v>0</v>
      </c>
    </row>
    <row r="324" spans="3:6" ht="12.75">
      <c r="C324" t="s">
        <v>360</v>
      </c>
      <c r="D324" s="40"/>
      <c r="E324" s="40"/>
      <c r="F324" s="11">
        <f t="shared" si="3"/>
        <v>0</v>
      </c>
    </row>
    <row r="325" spans="3:6" ht="12.75">
      <c r="C325" t="s">
        <v>361</v>
      </c>
      <c r="D325" s="40"/>
      <c r="E325" s="40"/>
      <c r="F325" s="11">
        <f t="shared" si="3"/>
        <v>0</v>
      </c>
    </row>
    <row r="326" spans="3:6" ht="12.75">
      <c r="C326" t="s">
        <v>362</v>
      </c>
      <c r="D326" s="40"/>
      <c r="E326" s="40"/>
      <c r="F326" s="11">
        <f t="shared" si="3"/>
        <v>0</v>
      </c>
    </row>
    <row r="327" spans="3:6" ht="12.75">
      <c r="C327" t="s">
        <v>363</v>
      </c>
      <c r="D327" s="40"/>
      <c r="E327" s="40"/>
      <c r="F327" s="11">
        <f t="shared" si="3"/>
        <v>0</v>
      </c>
    </row>
    <row r="328" spans="3:6" ht="12.75">
      <c r="C328" t="s">
        <v>508</v>
      </c>
      <c r="F328" s="11">
        <f>SUM(F320:F327)</f>
        <v>0</v>
      </c>
    </row>
    <row r="330" spans="3:5" ht="12.75">
      <c r="C330" t="s">
        <v>364</v>
      </c>
      <c r="D330" t="s">
        <v>293</v>
      </c>
      <c r="E330" t="s">
        <v>292</v>
      </c>
    </row>
    <row r="331" spans="3:6" ht="12.75">
      <c r="C331" t="s">
        <v>366</v>
      </c>
      <c r="D331" s="40"/>
      <c r="E331" s="40"/>
      <c r="F331" s="11">
        <f>D331-E331</f>
        <v>0</v>
      </c>
    </row>
    <row r="332" spans="3:6" ht="12.75">
      <c r="C332" t="s">
        <v>368</v>
      </c>
      <c r="D332" s="40"/>
      <c r="E332" s="40"/>
      <c r="F332" s="11">
        <f>D332-E332</f>
        <v>0</v>
      </c>
    </row>
    <row r="333" spans="3:6" ht="12.75">
      <c r="C333" t="s">
        <v>367</v>
      </c>
      <c r="D333" s="40"/>
      <c r="E333" s="40"/>
      <c r="F333" s="11">
        <f>D333-E333</f>
        <v>0</v>
      </c>
    </row>
    <row r="334" spans="3:6" ht="12.75">
      <c r="C334" t="s">
        <v>369</v>
      </c>
      <c r="D334" s="40"/>
      <c r="E334" s="40"/>
      <c r="F334" s="11">
        <f>D334-E334</f>
        <v>0</v>
      </c>
    </row>
    <row r="335" spans="3:6" ht="12.75">
      <c r="C335" t="s">
        <v>370</v>
      </c>
      <c r="D335" s="40"/>
      <c r="E335" s="40"/>
      <c r="F335" s="19">
        <f>D335-E335</f>
        <v>0</v>
      </c>
    </row>
    <row r="336" spans="3:6" ht="12.75">
      <c r="C336" t="s">
        <v>509</v>
      </c>
      <c r="F336" s="11">
        <f>SUM(F331:F335)</f>
        <v>0</v>
      </c>
    </row>
    <row r="338" spans="3:6" ht="13.5" thickBot="1">
      <c r="C338" s="3" t="s">
        <v>371</v>
      </c>
      <c r="F338" s="20">
        <f>SUM(F317,F328,F336)</f>
        <v>0</v>
      </c>
    </row>
    <row r="339" spans="3:6" ht="13.5" thickTop="1">
      <c r="C339" s="3"/>
      <c r="F339" s="21"/>
    </row>
    <row r="340" spans="3:6" ht="12.75">
      <c r="C340" s="3"/>
      <c r="F340" s="21"/>
    </row>
    <row r="342" spans="3:7" ht="12.75">
      <c r="C342" s="3" t="s">
        <v>454</v>
      </c>
      <c r="F342" s="11">
        <f>F263+F313+F338</f>
        <v>0</v>
      </c>
      <c r="G342" t="s">
        <v>455</v>
      </c>
    </row>
    <row r="344" ht="12.75">
      <c r="C344" t="s">
        <v>456</v>
      </c>
    </row>
    <row r="345" spans="3:6" ht="12.75">
      <c r="C345" t="s">
        <v>374</v>
      </c>
      <c r="E345" s="41">
        <v>0</v>
      </c>
      <c r="F345" s="11"/>
    </row>
    <row r="346" spans="3:6" ht="12.75">
      <c r="C346" t="s">
        <v>375</v>
      </c>
      <c r="E346" s="41">
        <v>0</v>
      </c>
      <c r="F346" s="11"/>
    </row>
    <row r="347" spans="3:6" ht="12.75">
      <c r="C347" t="s">
        <v>376</v>
      </c>
      <c r="E347" s="41">
        <v>0</v>
      </c>
      <c r="F347" s="11"/>
    </row>
    <row r="348" spans="3:7" ht="12.75">
      <c r="C348" t="s">
        <v>377</v>
      </c>
      <c r="E348" s="42">
        <v>0</v>
      </c>
      <c r="F348" s="11">
        <f>SUM(E345:E348)</f>
        <v>0</v>
      </c>
      <c r="G348" t="s">
        <v>457</v>
      </c>
    </row>
    <row r="349" ht="12.75">
      <c r="F349" s="11"/>
    </row>
    <row r="350" spans="3:6" ht="12.75">
      <c r="C350" s="3" t="s">
        <v>378</v>
      </c>
      <c r="F350" s="11">
        <f>SUM(F342+F348)</f>
        <v>0</v>
      </c>
    </row>
    <row r="351" spans="3:6" ht="12.75">
      <c r="C351" s="3"/>
      <c r="F351" s="11"/>
    </row>
    <row r="352" spans="3:6" ht="12.75">
      <c r="C352" s="3"/>
      <c r="F352" s="11"/>
    </row>
    <row r="353" spans="3:6" ht="12.75">
      <c r="C353" s="3"/>
      <c r="F353" s="11"/>
    </row>
    <row r="356" spans="1:6" ht="18">
      <c r="A356" s="1" t="s">
        <v>379</v>
      </c>
      <c r="B356" s="3" t="s">
        <v>65</v>
      </c>
      <c r="C356" s="3" t="s">
        <v>205</v>
      </c>
      <c r="D356" s="3" t="s">
        <v>292</v>
      </c>
      <c r="E356" s="3" t="s">
        <v>293</v>
      </c>
      <c r="F356" s="3"/>
    </row>
    <row r="357" ht="12.75">
      <c r="C357" t="s">
        <v>380</v>
      </c>
    </row>
    <row r="359" spans="2:5" ht="12.75">
      <c r="B359">
        <v>200</v>
      </c>
      <c r="C359" t="s">
        <v>381</v>
      </c>
      <c r="D359" s="40"/>
      <c r="E359" s="40"/>
    </row>
    <row r="360" spans="2:5" ht="12.75">
      <c r="B360">
        <v>210</v>
      </c>
      <c r="C360" t="s">
        <v>382</v>
      </c>
      <c r="D360" s="40"/>
      <c r="E360" s="40"/>
    </row>
    <row r="361" spans="2:5" ht="12.75">
      <c r="B361">
        <v>215</v>
      </c>
      <c r="C361" t="s">
        <v>383</v>
      </c>
      <c r="D361" s="40"/>
      <c r="E361" s="40"/>
    </row>
    <row r="362" spans="2:5" ht="12.75">
      <c r="B362">
        <v>220</v>
      </c>
      <c r="C362" t="s">
        <v>384</v>
      </c>
      <c r="D362" s="40"/>
      <c r="E362" s="40"/>
    </row>
    <row r="363" spans="2:5" ht="12.75">
      <c r="B363">
        <v>240</v>
      </c>
      <c r="C363" t="s">
        <v>385</v>
      </c>
      <c r="D363" s="40"/>
      <c r="E363" s="40"/>
    </row>
    <row r="364" spans="2:5" ht="12.75">
      <c r="B364">
        <v>242</v>
      </c>
      <c r="C364" t="s">
        <v>386</v>
      </c>
      <c r="D364" s="40"/>
      <c r="E364" s="40"/>
    </row>
    <row r="365" spans="2:5" ht="12.75">
      <c r="B365">
        <v>243</v>
      </c>
      <c r="C365" t="s">
        <v>387</v>
      </c>
      <c r="D365" s="40"/>
      <c r="E365" s="40"/>
    </row>
    <row r="366" spans="2:5" ht="12.75">
      <c r="B366">
        <v>244</v>
      </c>
      <c r="C366" t="s">
        <v>388</v>
      </c>
      <c r="D366" s="40"/>
      <c r="E366" s="40"/>
    </row>
    <row r="367" spans="2:5" ht="12.75">
      <c r="B367">
        <v>245</v>
      </c>
      <c r="C367" t="s">
        <v>389</v>
      </c>
      <c r="D367" s="40"/>
      <c r="E367" s="40"/>
    </row>
    <row r="368" spans="2:5" ht="12.75">
      <c r="B368">
        <v>246</v>
      </c>
      <c r="C368" t="s">
        <v>390</v>
      </c>
      <c r="D368" s="40"/>
      <c r="E368" s="40"/>
    </row>
    <row r="369" spans="2:5" ht="12.75">
      <c r="B369">
        <v>250</v>
      </c>
      <c r="C369" t="s">
        <v>391</v>
      </c>
      <c r="D369" s="40"/>
      <c r="E369" s="40"/>
    </row>
    <row r="370" spans="2:5" ht="12.75">
      <c r="B370">
        <v>251</v>
      </c>
      <c r="C370" t="s">
        <v>392</v>
      </c>
      <c r="D370" s="40"/>
      <c r="E370" s="40"/>
    </row>
    <row r="371" spans="2:5" ht="12.75">
      <c r="B371">
        <v>255</v>
      </c>
      <c r="C371" t="s">
        <v>393</v>
      </c>
      <c r="D371" s="40"/>
      <c r="E371" s="40"/>
    </row>
    <row r="372" spans="2:5" ht="12.75">
      <c r="B372">
        <v>260</v>
      </c>
      <c r="C372" t="s">
        <v>394</v>
      </c>
      <c r="D372" s="40"/>
      <c r="E372" s="40"/>
    </row>
    <row r="373" spans="2:5" ht="12.75">
      <c r="B373">
        <v>265</v>
      </c>
      <c r="C373" t="s">
        <v>395</v>
      </c>
      <c r="D373" s="40"/>
      <c r="E373" s="40"/>
    </row>
    <row r="374" spans="4:5" ht="12.75">
      <c r="D374" s="40"/>
      <c r="E374" s="40"/>
    </row>
    <row r="375" spans="3:6" ht="12.75">
      <c r="C375" s="3" t="s">
        <v>396</v>
      </c>
      <c r="D375" s="7">
        <f>SUM(D359:D373)</f>
        <v>0</v>
      </c>
      <c r="E375" s="7">
        <f>SUM(E359:E373)</f>
        <v>0</v>
      </c>
      <c r="F375" s="7"/>
    </row>
    <row r="378" ht="12.75">
      <c r="C378" t="s">
        <v>397</v>
      </c>
    </row>
    <row r="380" spans="2:5" ht="12.75">
      <c r="B380">
        <v>320</v>
      </c>
      <c r="C380" t="s">
        <v>398</v>
      </c>
      <c r="D380" s="40"/>
      <c r="E380" s="40"/>
    </row>
    <row r="381" spans="2:5" ht="12.75">
      <c r="B381">
        <v>325</v>
      </c>
      <c r="C381" t="s">
        <v>399</v>
      </c>
      <c r="D381" s="40"/>
      <c r="E381" s="40"/>
    </row>
    <row r="382" spans="2:5" ht="12.75">
      <c r="B382">
        <v>326</v>
      </c>
      <c r="C382" t="s">
        <v>400</v>
      </c>
      <c r="D382" s="40"/>
      <c r="E382" s="40"/>
    </row>
    <row r="383" spans="2:5" ht="12.75">
      <c r="B383">
        <v>330</v>
      </c>
      <c r="C383" t="s">
        <v>401</v>
      </c>
      <c r="D383" s="40"/>
      <c r="E383" s="40"/>
    </row>
    <row r="384" spans="2:5" ht="12.75">
      <c r="B384">
        <v>335</v>
      </c>
      <c r="C384" t="s">
        <v>402</v>
      </c>
      <c r="D384" s="40"/>
      <c r="E384" s="40"/>
    </row>
    <row r="385" spans="2:5" ht="12.75">
      <c r="B385">
        <v>336</v>
      </c>
      <c r="C385" t="s">
        <v>403</v>
      </c>
      <c r="D385" s="40"/>
      <c r="E385" s="40"/>
    </row>
    <row r="386" spans="2:5" ht="12.75">
      <c r="B386">
        <v>337</v>
      </c>
      <c r="C386" t="s">
        <v>404</v>
      </c>
      <c r="D386" s="40"/>
      <c r="E386" s="40"/>
    </row>
    <row r="387" spans="2:5" ht="12.75">
      <c r="B387">
        <v>338</v>
      </c>
      <c r="C387" t="s">
        <v>405</v>
      </c>
      <c r="D387" s="40"/>
      <c r="E387" s="40"/>
    </row>
    <row r="388" spans="2:5" ht="12.75">
      <c r="B388">
        <v>339</v>
      </c>
      <c r="C388" t="s">
        <v>406</v>
      </c>
      <c r="D388" s="40"/>
      <c r="E388" s="40"/>
    </row>
    <row r="389" spans="2:5" ht="12.75">
      <c r="B389">
        <v>340</v>
      </c>
      <c r="C389" t="s">
        <v>458</v>
      </c>
      <c r="D389" s="40"/>
      <c r="E389" s="40"/>
    </row>
    <row r="390" spans="2:5" ht="12.75">
      <c r="B390">
        <v>345</v>
      </c>
      <c r="C390" t="s">
        <v>407</v>
      </c>
      <c r="D390" s="40"/>
      <c r="E390" s="40"/>
    </row>
    <row r="391" spans="2:5" ht="12.75">
      <c r="B391">
        <v>348</v>
      </c>
      <c r="C391" t="s">
        <v>408</v>
      </c>
      <c r="D391" s="40"/>
      <c r="E391" s="40"/>
    </row>
    <row r="392" spans="2:5" ht="12.75">
      <c r="B392">
        <v>349</v>
      </c>
      <c r="C392" t="s">
        <v>409</v>
      </c>
      <c r="D392" s="40"/>
      <c r="E392" s="40"/>
    </row>
    <row r="394" spans="3:6" ht="12.75">
      <c r="C394" s="3" t="s">
        <v>410</v>
      </c>
      <c r="D394" s="90">
        <f>SUM(D380:D392)</f>
        <v>0</v>
      </c>
      <c r="E394" s="90">
        <f>SUM(E380:E392)</f>
        <v>0</v>
      </c>
      <c r="F394" s="15"/>
    </row>
    <row r="396" spans="3:5" ht="13.5" thickBot="1">
      <c r="C396" s="3" t="s">
        <v>412</v>
      </c>
      <c r="D396" s="16">
        <f>D375-D394</f>
        <v>0</v>
      </c>
      <c r="E396" s="16">
        <f>E375-E394</f>
        <v>0</v>
      </c>
    </row>
    <row r="397" spans="3:6" ht="13.5" thickTop="1">
      <c r="C397" s="3"/>
      <c r="D397" s="7"/>
      <c r="E397" s="7"/>
      <c r="F397" s="7"/>
    </row>
    <row r="398" spans="3:6" ht="13.5" thickBot="1">
      <c r="C398" s="3" t="s">
        <v>459</v>
      </c>
      <c r="D398" s="7"/>
      <c r="E398" s="7"/>
      <c r="F398" s="16">
        <f>D396-E396</f>
        <v>0</v>
      </c>
    </row>
    <row r="399" ht="13.5" thickTop="1"/>
    <row r="400" spans="3:5" ht="12.75">
      <c r="C400" s="3" t="s">
        <v>411</v>
      </c>
      <c r="E400" s="12" t="e">
        <f>E396/(D185-D197)</f>
        <v>#DIV/0!</v>
      </c>
    </row>
    <row r="401" spans="3:5" ht="12.75">
      <c r="C401" s="3"/>
      <c r="E401" s="12"/>
    </row>
    <row r="402" spans="3:5" ht="12.75">
      <c r="C402" s="3"/>
      <c r="E402" s="12"/>
    </row>
    <row r="404" spans="1:4" ht="18">
      <c r="A404" s="1" t="s">
        <v>57</v>
      </c>
      <c r="D404" t="s">
        <v>74</v>
      </c>
    </row>
    <row r="405" spans="3:4" ht="13.5" thickBot="1">
      <c r="C405" s="3" t="s">
        <v>460</v>
      </c>
      <c r="D405" s="22">
        <f>E372</f>
        <v>0</v>
      </c>
    </row>
    <row r="406" spans="3:4" ht="13.5" thickTop="1">
      <c r="C406" s="3"/>
      <c r="D406" s="23"/>
    </row>
    <row r="407" spans="3:4" ht="12.75">
      <c r="C407" s="3"/>
      <c r="D407" s="8"/>
    </row>
    <row r="409" spans="3:4" ht="12.75">
      <c r="C409" s="3" t="s">
        <v>413</v>
      </c>
      <c r="D409" s="21"/>
    </row>
    <row r="410" spans="3:4" ht="12.75">
      <c r="C410" s="2" t="s">
        <v>623</v>
      </c>
      <c r="D410" s="11">
        <f>D185</f>
        <v>0</v>
      </c>
    </row>
    <row r="411" spans="3:4" ht="12.75">
      <c r="C411" t="s">
        <v>622</v>
      </c>
      <c r="D411" s="11">
        <f>D197</f>
        <v>0</v>
      </c>
    </row>
    <row r="412" spans="3:4" ht="12.75">
      <c r="C412" t="s">
        <v>624</v>
      </c>
      <c r="D412" s="40"/>
    </row>
    <row r="413" spans="3:4" ht="12.75">
      <c r="C413" t="s">
        <v>625</v>
      </c>
      <c r="D413" s="89">
        <f>+D410+D411-D412</f>
        <v>0</v>
      </c>
    </row>
    <row r="415" ht="12.75">
      <c r="C415" s="3" t="s">
        <v>414</v>
      </c>
    </row>
    <row r="417" spans="3:4" ht="38.25">
      <c r="C417" s="2" t="s">
        <v>463</v>
      </c>
      <c r="D417" s="7">
        <f>D90-((D185+D204+D197))</f>
        <v>0</v>
      </c>
    </row>
    <row r="418" spans="3:4" ht="12.75">
      <c r="C418" s="2"/>
      <c r="D418" s="7"/>
    </row>
    <row r="419" spans="3:4" ht="12.75">
      <c r="C419" t="s">
        <v>464</v>
      </c>
      <c r="D419" s="7">
        <f>'RATEBASE CALCULATION'!C19</f>
        <v>0</v>
      </c>
    </row>
    <row r="420" ht="12.75">
      <c r="C420" t="s">
        <v>62</v>
      </c>
    </row>
    <row r="421" spans="3:4" ht="12.75">
      <c r="C421" s="3" t="s">
        <v>465</v>
      </c>
      <c r="D421" s="12" t="e">
        <f>D417/D419</f>
        <v>#DIV/0!</v>
      </c>
    </row>
    <row r="422" spans="3:4" ht="12.75">
      <c r="C422" s="3"/>
      <c r="D422" s="12"/>
    </row>
    <row r="423" spans="3:4" ht="12.75">
      <c r="C423" s="3"/>
      <c r="D423" s="12"/>
    </row>
    <row r="425" spans="3:4" ht="12.75">
      <c r="C425" s="3" t="s">
        <v>415</v>
      </c>
      <c r="D425" t="e">
        <f>SUM(D322:D327)/(SUM(D322:D327)+D223+D317)</f>
        <v>#DIV/0!</v>
      </c>
    </row>
    <row r="426" spans="3:4" ht="25.5">
      <c r="C426" s="2" t="s">
        <v>467</v>
      </c>
      <c r="D426" s="2"/>
    </row>
  </sheetData>
  <printOptions/>
  <pageMargins left="0.75" right="0.75" top="1" bottom="1" header="0.5" footer="0.5"/>
  <pageSetup fitToHeight="7" fitToWidth="1" horizontalDpi="600" verticalDpi="600" orientation="portrait" scale="46" r:id="rId1"/>
  <headerFooter alignWithMargins="0">
    <oddHeader>&amp;LDISTRIBUTION DATE
MARCH 28, 2000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195"/>
  <sheetViews>
    <sheetView workbookViewId="0" topLeftCell="A1">
      <selection activeCell="A18" sqref="A18"/>
    </sheetView>
  </sheetViews>
  <sheetFormatPr defaultColWidth="9.140625" defaultRowHeight="12.75"/>
  <cols>
    <col min="4" max="4" width="36.57421875" style="0" customWidth="1"/>
    <col min="5" max="5" width="13.8515625" style="0" customWidth="1"/>
  </cols>
  <sheetData>
    <row r="1" spans="1:4" ht="18">
      <c r="A1" s="83" t="s">
        <v>614</v>
      </c>
      <c r="B1" s="86"/>
      <c r="D1">
        <f>'RATEBASE CALCULATION'!C1</f>
        <v>0</v>
      </c>
    </row>
    <row r="2" spans="1:4" ht="18">
      <c r="A2" s="83" t="s">
        <v>615</v>
      </c>
      <c r="B2" s="86"/>
      <c r="D2">
        <f>'RATEBASE CALCULATION'!C2</f>
        <v>0</v>
      </c>
    </row>
    <row r="3" spans="1:4" ht="18">
      <c r="A3" s="83" t="s">
        <v>616</v>
      </c>
      <c r="B3" s="87"/>
      <c r="D3" s="88">
        <f>'RATEBASE CALCULATION'!C3</f>
        <v>0</v>
      </c>
    </row>
    <row r="4" spans="1:4" ht="18">
      <c r="A4" s="83" t="s">
        <v>617</v>
      </c>
      <c r="B4" s="86"/>
      <c r="D4">
        <f>'RATEBASE CALCULATION'!C4</f>
        <v>0</v>
      </c>
    </row>
    <row r="5" spans="1:4" ht="18">
      <c r="A5" s="83" t="s">
        <v>618</v>
      </c>
      <c r="B5" s="86"/>
      <c r="D5">
        <f>'RATEBASE CALCULATION'!C5</f>
        <v>0</v>
      </c>
    </row>
    <row r="6" spans="1:4" ht="18">
      <c r="A6" s="83" t="s">
        <v>619</v>
      </c>
      <c r="B6" s="86"/>
      <c r="D6">
        <f>'RATEBASE CALCULATION'!C6</f>
        <v>0</v>
      </c>
    </row>
    <row r="11" ht="18">
      <c r="A11" s="1" t="s">
        <v>522</v>
      </c>
    </row>
    <row r="13" ht="12.75">
      <c r="A13" t="s">
        <v>532</v>
      </c>
    </row>
    <row r="15" ht="12.75">
      <c r="A15" s="3" t="s">
        <v>533</v>
      </c>
    </row>
    <row r="16" ht="12.75">
      <c r="A16" s="3" t="s">
        <v>534</v>
      </c>
    </row>
    <row r="18" ht="12.75">
      <c r="A18" s="3" t="s">
        <v>620</v>
      </c>
    </row>
    <row r="20" ht="15.75">
      <c r="A20" s="4" t="s">
        <v>46</v>
      </c>
    </row>
    <row r="22" ht="12.75">
      <c r="A22" t="s">
        <v>530</v>
      </c>
    </row>
    <row r="23" spans="6:8" ht="12.75">
      <c r="F23" s="56">
        <v>1998</v>
      </c>
      <c r="H23" s="56">
        <v>1999</v>
      </c>
    </row>
    <row r="24" spans="2:8" ht="12.75">
      <c r="B24" t="s">
        <v>523</v>
      </c>
      <c r="F24" s="50"/>
      <c r="H24" s="50"/>
    </row>
    <row r="25" spans="2:8" ht="12.75">
      <c r="B25" t="s">
        <v>524</v>
      </c>
      <c r="F25" s="50"/>
      <c r="H25" s="50"/>
    </row>
    <row r="26" spans="2:8" ht="12.75">
      <c r="B26" t="s">
        <v>525</v>
      </c>
      <c r="F26" s="50"/>
      <c r="H26" s="50"/>
    </row>
    <row r="27" spans="6:8" ht="12.75">
      <c r="F27" s="57"/>
      <c r="G27" s="43"/>
      <c r="H27" s="57"/>
    </row>
    <row r="29" spans="1:8" ht="12.75">
      <c r="A29" t="s">
        <v>47</v>
      </c>
      <c r="F29" s="56">
        <v>1998</v>
      </c>
      <c r="H29" s="56">
        <v>1999</v>
      </c>
    </row>
    <row r="30" spans="2:8" ht="12.75">
      <c r="B30" t="s">
        <v>48</v>
      </c>
      <c r="F30" s="51"/>
      <c r="H30" s="51"/>
    </row>
    <row r="31" spans="2:8" ht="12.75">
      <c r="B31" t="s">
        <v>49</v>
      </c>
      <c r="F31" s="51"/>
      <c r="H31" s="51"/>
    </row>
    <row r="32" spans="2:8" ht="12.75">
      <c r="B32" t="s">
        <v>50</v>
      </c>
      <c r="F32" s="51"/>
      <c r="H32" s="51"/>
    </row>
    <row r="33" spans="6:8" ht="12.75">
      <c r="F33" s="52"/>
      <c r="G33" s="43"/>
      <c r="H33" s="52"/>
    </row>
    <row r="35" ht="12.75">
      <c r="A35" t="s">
        <v>526</v>
      </c>
    </row>
    <row r="36" ht="12.75">
      <c r="A36" t="s">
        <v>535</v>
      </c>
    </row>
    <row r="37" ht="12.75">
      <c r="A37" t="s">
        <v>536</v>
      </c>
    </row>
    <row r="38" ht="13.5" thickBot="1">
      <c r="A38" t="s">
        <v>537</v>
      </c>
    </row>
    <row r="39" spans="6:15" ht="13.5" thickTop="1">
      <c r="F39" s="56">
        <v>1998</v>
      </c>
      <c r="H39" s="56">
        <v>1999</v>
      </c>
      <c r="J39" s="58"/>
      <c r="K39" s="59"/>
      <c r="L39" s="59"/>
      <c r="M39" s="59"/>
      <c r="N39" s="59"/>
      <c r="O39" s="60"/>
    </row>
    <row r="40" spans="2:15" ht="12.75">
      <c r="B40" t="s">
        <v>538</v>
      </c>
      <c r="E40" s="61"/>
      <c r="F40" s="51"/>
      <c r="H40" s="51"/>
      <c r="J40" s="62" t="s">
        <v>539</v>
      </c>
      <c r="K40" s="63"/>
      <c r="L40" s="63"/>
      <c r="M40" s="64">
        <v>1998</v>
      </c>
      <c r="N40" s="63"/>
      <c r="O40" s="65">
        <v>1999</v>
      </c>
    </row>
    <row r="41" spans="5:15" ht="12.75">
      <c r="E41" s="61"/>
      <c r="F41" s="52"/>
      <c r="G41" s="43"/>
      <c r="H41" s="52"/>
      <c r="J41" s="66" t="s">
        <v>540</v>
      </c>
      <c r="L41" s="67">
        <v>35796</v>
      </c>
      <c r="M41" s="51"/>
      <c r="O41" s="68"/>
    </row>
    <row r="42" spans="5:15" ht="12.75">
      <c r="E42" s="61"/>
      <c r="F42" s="52"/>
      <c r="G42" s="43"/>
      <c r="H42" s="52"/>
      <c r="J42" s="69" t="s">
        <v>541</v>
      </c>
      <c r="L42" s="70"/>
      <c r="M42" s="51"/>
      <c r="O42" s="71"/>
    </row>
    <row r="43" spans="5:15" ht="12.75">
      <c r="E43" s="61"/>
      <c r="F43" s="52"/>
      <c r="G43" s="43"/>
      <c r="H43" s="52"/>
      <c r="J43" s="66"/>
      <c r="O43" s="72"/>
    </row>
    <row r="44" spans="3:15" ht="12.75">
      <c r="C44" s="52"/>
      <c r="E44" s="61"/>
      <c r="J44" s="66"/>
      <c r="L44" s="67">
        <v>36161</v>
      </c>
      <c r="M44" s="73"/>
      <c r="O44" s="74"/>
    </row>
    <row r="45" spans="3:15" ht="12.75">
      <c r="C45" s="52"/>
      <c r="E45" s="61"/>
      <c r="J45" s="66"/>
      <c r="L45" s="70"/>
      <c r="M45" s="73"/>
      <c r="O45" s="74"/>
    </row>
    <row r="46" spans="3:15" ht="13.5" thickBot="1">
      <c r="C46" s="52"/>
      <c r="F46" s="56">
        <v>1998</v>
      </c>
      <c r="H46" s="56">
        <v>1999</v>
      </c>
      <c r="J46" s="75"/>
      <c r="K46" s="76"/>
      <c r="L46" s="76"/>
      <c r="M46" s="76"/>
      <c r="N46" s="76"/>
      <c r="O46" s="77"/>
    </row>
    <row r="47" spans="1:8" ht="13.5" thickTop="1">
      <c r="A47" t="s">
        <v>527</v>
      </c>
      <c r="F47" s="51"/>
      <c r="H47" s="51"/>
    </row>
    <row r="50" ht="15.75">
      <c r="A50" s="4" t="s">
        <v>51</v>
      </c>
    </row>
    <row r="51" spans="6:8" ht="12.75">
      <c r="F51" s="56">
        <v>1998</v>
      </c>
      <c r="H51" s="56">
        <v>1999</v>
      </c>
    </row>
    <row r="52" spans="1:8" ht="12.75">
      <c r="A52" t="s">
        <v>52</v>
      </c>
      <c r="F52" s="51"/>
      <c r="H52" s="51"/>
    </row>
    <row r="54" spans="1:8" ht="12.75">
      <c r="A54" t="s">
        <v>53</v>
      </c>
      <c r="F54" s="51"/>
      <c r="H54" s="51"/>
    </row>
    <row r="56" spans="1:8" ht="12.75">
      <c r="A56" t="s">
        <v>54</v>
      </c>
      <c r="F56" s="50"/>
      <c r="H56" s="50"/>
    </row>
    <row r="57" ht="12.75">
      <c r="F57" s="53"/>
    </row>
    <row r="58" spans="1:6" ht="12.75">
      <c r="A58" t="s">
        <v>528</v>
      </c>
      <c r="F58" s="53"/>
    </row>
    <row r="59" spans="1:6" ht="12.75">
      <c r="A59" s="78" t="s">
        <v>542</v>
      </c>
      <c r="F59" s="53"/>
    </row>
    <row r="60" spans="1:6" ht="12.75">
      <c r="A60" s="78" t="s">
        <v>543</v>
      </c>
      <c r="F60" s="53"/>
    </row>
    <row r="61" spans="1:6" ht="12.75">
      <c r="A61" s="78" t="s">
        <v>544</v>
      </c>
      <c r="F61" s="53"/>
    </row>
    <row r="62" spans="1:6" ht="12.75">
      <c r="A62" s="78" t="s">
        <v>545</v>
      </c>
      <c r="F62" s="53"/>
    </row>
    <row r="64" spans="1:8" ht="12.75">
      <c r="A64" t="s">
        <v>55</v>
      </c>
      <c r="F64" s="51"/>
      <c r="H64" s="51"/>
    </row>
    <row r="65" spans="6:8" ht="12.75">
      <c r="F65" s="52"/>
      <c r="G65" s="43"/>
      <c r="H65" s="52"/>
    </row>
    <row r="66" spans="2:8" ht="12.75">
      <c r="B66" s="79" t="s">
        <v>546</v>
      </c>
      <c r="G66" s="43"/>
      <c r="H66" s="52"/>
    </row>
    <row r="68" spans="2:8" ht="12.75">
      <c r="B68" t="s">
        <v>547</v>
      </c>
      <c r="F68" s="51"/>
      <c r="H68" s="51"/>
    </row>
    <row r="70" spans="2:8" ht="12.75">
      <c r="B70" t="s">
        <v>548</v>
      </c>
      <c r="F70" s="51"/>
      <c r="H70" s="51"/>
    </row>
    <row r="71" spans="7:8" ht="12.75">
      <c r="G71" s="43"/>
      <c r="H71" s="52"/>
    </row>
    <row r="72" spans="2:8" ht="12.75">
      <c r="B72" t="s">
        <v>549</v>
      </c>
      <c r="F72" s="51"/>
      <c r="H72" s="51"/>
    </row>
    <row r="74" spans="2:8" ht="12.75">
      <c r="B74" t="s">
        <v>550</v>
      </c>
      <c r="F74" s="51"/>
      <c r="H74" s="51"/>
    </row>
    <row r="75" ht="12.75">
      <c r="F75" s="52"/>
    </row>
    <row r="76" spans="1:8" ht="12.75">
      <c r="A76" t="s">
        <v>56</v>
      </c>
      <c r="F76" s="51"/>
      <c r="H76" s="51"/>
    </row>
    <row r="78" spans="1:8" ht="12.75">
      <c r="A78" t="s">
        <v>551</v>
      </c>
      <c r="F78" s="51"/>
      <c r="H78" s="51"/>
    </row>
    <row r="79" ht="12.75">
      <c r="F79" s="52"/>
    </row>
    <row r="80" ht="12.75">
      <c r="A80" s="3" t="s">
        <v>58</v>
      </c>
    </row>
    <row r="81" spans="6:8" ht="12.75">
      <c r="F81" s="56">
        <v>1998</v>
      </c>
      <c r="H81" s="56">
        <v>1999</v>
      </c>
    </row>
    <row r="82" ht="12.75">
      <c r="A82" t="s">
        <v>59</v>
      </c>
    </row>
    <row r="83" spans="1:8" ht="12.75">
      <c r="A83" t="s">
        <v>60</v>
      </c>
      <c r="B83" t="s">
        <v>64</v>
      </c>
      <c r="F83" s="80"/>
      <c r="H83" s="80"/>
    </row>
    <row r="84" spans="2:8" ht="12.75">
      <c r="B84" t="s">
        <v>529</v>
      </c>
      <c r="F84" s="51"/>
      <c r="H84" s="51"/>
    </row>
    <row r="86" ht="12.75">
      <c r="A86" t="s">
        <v>61</v>
      </c>
    </row>
    <row r="87" spans="1:8" ht="12.75">
      <c r="A87" t="s">
        <v>62</v>
      </c>
      <c r="B87" t="s">
        <v>64</v>
      </c>
      <c r="F87" s="80"/>
      <c r="H87" s="80"/>
    </row>
    <row r="88" spans="2:8" ht="12.75">
      <c r="B88" t="s">
        <v>529</v>
      </c>
      <c r="F88" s="51"/>
      <c r="H88" s="51"/>
    </row>
    <row r="90" ht="12.75">
      <c r="A90" t="s">
        <v>63</v>
      </c>
    </row>
    <row r="91" spans="2:8" ht="12.75">
      <c r="B91" t="s">
        <v>64</v>
      </c>
      <c r="F91" s="80"/>
      <c r="H91" s="80"/>
    </row>
    <row r="92" spans="2:8" ht="12.75">
      <c r="B92" t="s">
        <v>529</v>
      </c>
      <c r="F92" s="51"/>
      <c r="H92" s="51"/>
    </row>
    <row r="94" ht="15.75">
      <c r="A94" s="4" t="s">
        <v>57</v>
      </c>
    </row>
    <row r="95" spans="6:8" ht="12.75">
      <c r="F95" s="56">
        <v>1998</v>
      </c>
      <c r="H95" s="56">
        <v>1999</v>
      </c>
    </row>
    <row r="96" spans="1:8" ht="12.75">
      <c r="A96" t="s">
        <v>552</v>
      </c>
      <c r="F96" s="80"/>
      <c r="H96" s="80"/>
    </row>
    <row r="98" spans="1:8" ht="12.75">
      <c r="A98" t="s">
        <v>553</v>
      </c>
      <c r="F98" s="54"/>
      <c r="H98" s="54"/>
    </row>
    <row r="100" spans="1:8" ht="12.75">
      <c r="A100" t="s">
        <v>554</v>
      </c>
      <c r="F100" s="54"/>
      <c r="H100" s="54"/>
    </row>
    <row r="102" spans="1:8" ht="12.75">
      <c r="A102" t="s">
        <v>555</v>
      </c>
      <c r="F102" s="54"/>
      <c r="H102" s="54"/>
    </row>
    <row r="104" spans="1:8" ht="12.75">
      <c r="A104" t="s">
        <v>556</v>
      </c>
      <c r="F104" s="54"/>
      <c r="H104" s="54"/>
    </row>
    <row r="105" ht="12.75">
      <c r="A105" s="78"/>
    </row>
    <row r="106" spans="2:8" ht="12.75">
      <c r="B106" t="s">
        <v>557</v>
      </c>
      <c r="F106" s="54"/>
      <c r="H106" s="54"/>
    </row>
    <row r="108" spans="2:8" ht="12.75">
      <c r="B108" t="s">
        <v>558</v>
      </c>
      <c r="F108" s="54"/>
      <c r="H108" s="54"/>
    </row>
    <row r="110" spans="2:8" ht="12.75">
      <c r="B110" t="s">
        <v>559</v>
      </c>
      <c r="F110" s="54"/>
      <c r="H110" s="54"/>
    </row>
    <row r="112" spans="1:8" ht="12.75">
      <c r="A112" t="s">
        <v>560</v>
      </c>
      <c r="F112" s="54"/>
      <c r="H112" s="54"/>
    </row>
    <row r="114" spans="2:8" ht="12.75">
      <c r="B114" t="s">
        <v>561</v>
      </c>
      <c r="F114" s="54"/>
      <c r="H114" s="54"/>
    </row>
    <row r="116" spans="2:8" ht="12.75">
      <c r="B116" t="s">
        <v>562</v>
      </c>
      <c r="F116" s="54"/>
      <c r="H116" s="54"/>
    </row>
    <row r="118" spans="2:8" ht="12.75">
      <c r="B118" t="s">
        <v>563</v>
      </c>
      <c r="F118" s="54"/>
      <c r="H118" s="54"/>
    </row>
    <row r="120" spans="1:8" ht="12.75">
      <c r="A120" t="s">
        <v>564</v>
      </c>
      <c r="F120" s="54"/>
      <c r="H120" s="54"/>
    </row>
    <row r="122" spans="2:8" ht="12.75">
      <c r="B122" t="s">
        <v>565</v>
      </c>
      <c r="F122" s="54"/>
      <c r="H122" s="54"/>
    </row>
    <row r="124" spans="2:8" ht="12.75">
      <c r="B124" t="s">
        <v>566</v>
      </c>
      <c r="F124" s="54"/>
      <c r="H124" s="54"/>
    </row>
    <row r="126" spans="2:8" ht="12.75">
      <c r="B126" t="s">
        <v>567</v>
      </c>
      <c r="F126" s="54"/>
      <c r="H126" s="54"/>
    </row>
    <row r="128" spans="1:8" ht="12.75">
      <c r="A128" t="s">
        <v>568</v>
      </c>
      <c r="F128" s="51"/>
      <c r="H128" s="51"/>
    </row>
    <row r="130" spans="2:8" ht="12.75">
      <c r="B130" t="s">
        <v>569</v>
      </c>
      <c r="F130" s="51"/>
      <c r="H130" s="51"/>
    </row>
    <row r="132" spans="2:8" ht="12.75">
      <c r="B132" t="s">
        <v>570</v>
      </c>
      <c r="F132" s="51"/>
      <c r="H132" s="51"/>
    </row>
    <row r="134" spans="2:8" ht="12.75">
      <c r="B134" t="s">
        <v>571</v>
      </c>
      <c r="F134" s="51"/>
      <c r="H134" s="51"/>
    </row>
    <row r="137" ht="15.75">
      <c r="A137" s="4" t="s">
        <v>572</v>
      </c>
    </row>
    <row r="139" spans="1:8" ht="12.75">
      <c r="A139" t="s">
        <v>573</v>
      </c>
      <c r="F139" s="54"/>
      <c r="H139" s="54"/>
    </row>
    <row r="141" spans="1:8" ht="12.75">
      <c r="A141" t="s">
        <v>574</v>
      </c>
      <c r="F141" s="54"/>
      <c r="H141" s="54"/>
    </row>
    <row r="142" ht="12.75">
      <c r="B142" t="s">
        <v>575</v>
      </c>
    </row>
    <row r="143" spans="6:8" ht="12.75">
      <c r="F143" s="81"/>
      <c r="G143" s="81"/>
      <c r="H143" s="81"/>
    </row>
    <row r="144" spans="1:8" ht="12.75">
      <c r="A144" t="s">
        <v>576</v>
      </c>
      <c r="F144" s="54"/>
      <c r="H144" s="54"/>
    </row>
    <row r="145" ht="12.75">
      <c r="B145" t="s">
        <v>577</v>
      </c>
    </row>
    <row r="147" spans="1:8" ht="12.75">
      <c r="A147" t="s">
        <v>578</v>
      </c>
      <c r="F147" s="54"/>
      <c r="H147" s="54"/>
    </row>
    <row r="149" spans="1:8" ht="12.75">
      <c r="A149" t="s">
        <v>579</v>
      </c>
      <c r="F149" s="54"/>
      <c r="H149" s="54"/>
    </row>
    <row r="150" ht="12.75">
      <c r="B150" t="s">
        <v>580</v>
      </c>
    </row>
    <row r="152" spans="1:8" ht="12.75">
      <c r="A152" t="s">
        <v>581</v>
      </c>
      <c r="F152" s="54"/>
      <c r="H152" s="54"/>
    </row>
    <row r="153" ht="12.75">
      <c r="B153" t="s">
        <v>582</v>
      </c>
    </row>
    <row r="155" spans="1:8" ht="12.75">
      <c r="A155" t="s">
        <v>583</v>
      </c>
      <c r="F155" s="54"/>
      <c r="H155" s="54"/>
    </row>
    <row r="157" spans="1:8" ht="12.75">
      <c r="A157" t="s">
        <v>584</v>
      </c>
      <c r="F157" s="54"/>
      <c r="H157" s="54"/>
    </row>
    <row r="159" spans="1:8" ht="12.75">
      <c r="A159" t="s">
        <v>585</v>
      </c>
      <c r="F159" s="54"/>
      <c r="H159" s="54"/>
    </row>
    <row r="160" ht="12.75">
      <c r="B160" t="s">
        <v>586</v>
      </c>
    </row>
    <row r="162" spans="1:8" ht="12.75">
      <c r="A162" t="s">
        <v>587</v>
      </c>
      <c r="F162" s="54"/>
      <c r="H162" s="54"/>
    </row>
    <row r="164" spans="1:8" ht="12.75">
      <c r="A164" t="s">
        <v>588</v>
      </c>
      <c r="F164" s="54"/>
      <c r="H164" s="54"/>
    </row>
    <row r="166" spans="1:8" ht="12.75">
      <c r="A166" t="s">
        <v>589</v>
      </c>
      <c r="F166" s="54"/>
      <c r="H166" s="54"/>
    </row>
    <row r="168" ht="12.75">
      <c r="A168" t="s">
        <v>590</v>
      </c>
    </row>
    <row r="169" spans="2:8" ht="12.75">
      <c r="B169" t="s">
        <v>591</v>
      </c>
      <c r="F169" s="54"/>
      <c r="H169" s="54"/>
    </row>
    <row r="171" spans="2:8" ht="12.75">
      <c r="B171" t="s">
        <v>592</v>
      </c>
      <c r="F171" s="54"/>
      <c r="H171" s="54"/>
    </row>
    <row r="173" spans="2:8" ht="12.75">
      <c r="B173" t="s">
        <v>593</v>
      </c>
      <c r="F173" s="54"/>
      <c r="H173" s="54"/>
    </row>
    <row r="175" ht="12.75">
      <c r="A175" t="s">
        <v>594</v>
      </c>
    </row>
    <row r="176" spans="2:8" ht="12.75">
      <c r="B176" t="s">
        <v>595</v>
      </c>
      <c r="F176" s="54"/>
      <c r="H176" s="54"/>
    </row>
    <row r="177" spans="2:8" ht="12.75">
      <c r="B177" t="s">
        <v>596</v>
      </c>
      <c r="F177" s="54"/>
      <c r="H177" s="54"/>
    </row>
    <row r="178" spans="2:8" ht="12.75">
      <c r="B178" t="s">
        <v>597</v>
      </c>
      <c r="F178" s="54"/>
      <c r="H178" s="54"/>
    </row>
    <row r="180" ht="12.75">
      <c r="A180" s="3" t="s">
        <v>598</v>
      </c>
    </row>
    <row r="181" ht="12.75">
      <c r="A181" s="82" t="s">
        <v>599</v>
      </c>
    </row>
    <row r="183" ht="12.75">
      <c r="A183" t="s">
        <v>600</v>
      </c>
    </row>
    <row r="185" ht="12.75">
      <c r="A185" t="s">
        <v>601</v>
      </c>
    </row>
    <row r="187" ht="12.75">
      <c r="A187" t="s">
        <v>602</v>
      </c>
    </row>
    <row r="189" ht="12.75">
      <c r="A189" t="s">
        <v>603</v>
      </c>
    </row>
    <row r="191" ht="12.75">
      <c r="A191" t="s">
        <v>604</v>
      </c>
    </row>
    <row r="193" ht="12.75">
      <c r="A193" t="s">
        <v>605</v>
      </c>
    </row>
    <row r="195" ht="12.75">
      <c r="A195" t="s">
        <v>606</v>
      </c>
    </row>
  </sheetData>
  <printOptions/>
  <pageMargins left="0.75" right="0.75" top="1" bottom="1" header="0.5" footer="0.5"/>
  <pageSetup fitToHeight="2" fitToWidth="1" horizontalDpi="600" verticalDpi="600" orientation="portrait" scale="54" r:id="rId3"/>
  <headerFooter alignWithMargins="0">
    <oddHeader>&amp;LDISTRIBUTION DATE
MARCH 28, 2000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126"/>
  <sheetViews>
    <sheetView workbookViewId="0" topLeftCell="A1">
      <selection activeCell="A11" sqref="A11"/>
    </sheetView>
  </sheetViews>
  <sheetFormatPr defaultColWidth="9.140625" defaultRowHeight="12.75"/>
  <cols>
    <col min="1" max="1" width="51.00390625" style="0" customWidth="1"/>
    <col min="2" max="2" width="13.7109375" style="0" customWidth="1"/>
  </cols>
  <sheetData>
    <row r="1" ht="18">
      <c r="A1" s="83" t="s">
        <v>614</v>
      </c>
    </row>
    <row r="2" ht="18">
      <c r="A2" s="83" t="s">
        <v>615</v>
      </c>
    </row>
    <row r="3" spans="1:2" ht="18">
      <c r="A3" s="83" t="s">
        <v>616</v>
      </c>
      <c r="B3" s="88"/>
    </row>
    <row r="4" ht="18">
      <c r="A4" s="83" t="s">
        <v>617</v>
      </c>
    </row>
    <row r="5" ht="18">
      <c r="A5" s="83" t="s">
        <v>618</v>
      </c>
    </row>
    <row r="6" ht="18">
      <c r="A6" s="83" t="s">
        <v>619</v>
      </c>
    </row>
    <row r="7" spans="1:2" ht="18">
      <c r="A7" s="83"/>
      <c r="B7" s="86"/>
    </row>
    <row r="8" ht="18">
      <c r="A8" s="1" t="s">
        <v>0</v>
      </c>
    </row>
    <row r="9" ht="18">
      <c r="A9" s="1"/>
    </row>
    <row r="10" ht="18">
      <c r="A10" s="1" t="s">
        <v>620</v>
      </c>
    </row>
    <row r="11" ht="18.75" thickBot="1">
      <c r="A11" s="1"/>
    </row>
    <row r="12" spans="1:2" ht="51">
      <c r="A12" s="44" t="s">
        <v>33</v>
      </c>
      <c r="B12" s="45" t="s">
        <v>520</v>
      </c>
    </row>
    <row r="13" spans="1:2" ht="18">
      <c r="A13" s="46"/>
      <c r="B13" s="27"/>
    </row>
    <row r="14" spans="1:2" ht="12.75">
      <c r="A14" s="47" t="s">
        <v>515</v>
      </c>
      <c r="B14" s="55" t="e">
        <f>N39</f>
        <v>#DIV/0!</v>
      </c>
    </row>
    <row r="15" spans="1:2" ht="12.75">
      <c r="A15" s="47" t="s">
        <v>516</v>
      </c>
      <c r="B15" s="55" t="e">
        <f>N48</f>
        <v>#DIV/0!</v>
      </c>
    </row>
    <row r="16" spans="1:2" ht="12.75">
      <c r="A16" s="47" t="s">
        <v>16</v>
      </c>
      <c r="B16" s="55" t="e">
        <f>N57</f>
        <v>#DIV/0!</v>
      </c>
    </row>
    <row r="17" spans="1:2" ht="12.75">
      <c r="A17" s="47" t="s">
        <v>18</v>
      </c>
      <c r="B17" s="55" t="e">
        <f>N66</f>
        <v>#DIV/0!</v>
      </c>
    </row>
    <row r="18" spans="1:2" ht="12.75">
      <c r="A18" s="47" t="s">
        <v>20</v>
      </c>
      <c r="B18" s="55" t="e">
        <f>N75</f>
        <v>#DIV/0!</v>
      </c>
    </row>
    <row r="19" spans="1:2" ht="12.75">
      <c r="A19" s="47" t="s">
        <v>27</v>
      </c>
      <c r="B19" s="55" t="e">
        <f>N84</f>
        <v>#DIV/0!</v>
      </c>
    </row>
    <row r="20" spans="1:2" ht="12.75">
      <c r="A20" s="47" t="s">
        <v>517</v>
      </c>
      <c r="B20" s="55" t="e">
        <f>N93</f>
        <v>#DIV/0!</v>
      </c>
    </row>
    <row r="21" spans="1:2" ht="12.75">
      <c r="A21" s="47" t="s">
        <v>518</v>
      </c>
      <c r="B21" s="55" t="e">
        <f>N102</f>
        <v>#DIV/0!</v>
      </c>
    </row>
    <row r="22" spans="1:2" ht="18">
      <c r="A22" s="46"/>
      <c r="B22" s="27"/>
    </row>
    <row r="23" spans="1:2" ht="25.5">
      <c r="A23" s="28" t="s">
        <v>519</v>
      </c>
      <c r="B23" s="48" t="s">
        <v>521</v>
      </c>
    </row>
    <row r="24" spans="1:2" ht="18">
      <c r="A24" s="46"/>
      <c r="B24" s="27"/>
    </row>
    <row r="25" spans="1:2" ht="12.75">
      <c r="A25" s="47" t="s">
        <v>34</v>
      </c>
      <c r="B25" s="27" t="e">
        <f>N112</f>
        <v>#DIV/0!</v>
      </c>
    </row>
    <row r="26" spans="1:2" ht="12.75">
      <c r="A26" s="47" t="s">
        <v>39</v>
      </c>
      <c r="B26" s="27" t="e">
        <f>N120</f>
        <v>#DIV/0!</v>
      </c>
    </row>
    <row r="27" spans="1:2" ht="13.5" thickBot="1">
      <c r="A27" s="49" t="s">
        <v>41</v>
      </c>
      <c r="B27" s="31" t="e">
        <f>N126</f>
        <v>#DIV/0!</v>
      </c>
    </row>
    <row r="28" ht="18">
      <c r="A28" s="1"/>
    </row>
    <row r="29" ht="18">
      <c r="A29" s="1"/>
    </row>
    <row r="30" ht="15.75">
      <c r="A30" s="4" t="s">
        <v>33</v>
      </c>
    </row>
    <row r="31" ht="18">
      <c r="A31" s="1"/>
    </row>
    <row r="33" ht="12.75">
      <c r="A33" s="3" t="s">
        <v>356</v>
      </c>
    </row>
    <row r="35" spans="2:14" ht="25.5">
      <c r="B35" s="5" t="s">
        <v>1</v>
      </c>
      <c r="C35" s="5" t="s">
        <v>2</v>
      </c>
      <c r="D35" s="5" t="s">
        <v>3</v>
      </c>
      <c r="E35" s="5" t="s">
        <v>4</v>
      </c>
      <c r="F35" s="5" t="s">
        <v>5</v>
      </c>
      <c r="G35" s="5" t="s">
        <v>6</v>
      </c>
      <c r="H35" s="5" t="s">
        <v>7</v>
      </c>
      <c r="I35" s="5" t="s">
        <v>8</v>
      </c>
      <c r="J35" s="5" t="s">
        <v>9</v>
      </c>
      <c r="K35" s="5" t="s">
        <v>10</v>
      </c>
      <c r="L35" s="5" t="s">
        <v>11</v>
      </c>
      <c r="M35" s="5" t="s">
        <v>12</v>
      </c>
      <c r="N35" s="2" t="s">
        <v>514</v>
      </c>
    </row>
    <row r="37" spans="1:14" ht="12.75">
      <c r="A37" s="2" t="s">
        <v>13</v>
      </c>
      <c r="B37" s="40"/>
      <c r="C37" s="40"/>
      <c r="D37" s="40"/>
      <c r="E37" s="40"/>
      <c r="F37" s="40"/>
      <c r="G37" s="40"/>
      <c r="H37" s="40"/>
      <c r="I37" s="40"/>
      <c r="J37" s="40"/>
      <c r="K37" s="40"/>
      <c r="L37" s="40"/>
      <c r="M37" s="40"/>
      <c r="N37">
        <f>SUM(B37:M37)</f>
        <v>0</v>
      </c>
    </row>
    <row r="38" spans="1:14" ht="25.5">
      <c r="A38" s="2" t="s">
        <v>14</v>
      </c>
      <c r="B38" s="40"/>
      <c r="C38" s="40"/>
      <c r="D38" s="40"/>
      <c r="E38" s="40"/>
      <c r="F38" s="40"/>
      <c r="G38" s="40"/>
      <c r="H38" s="40"/>
      <c r="I38" s="40"/>
      <c r="J38" s="40"/>
      <c r="K38" s="40"/>
      <c r="L38" s="40"/>
      <c r="M38" s="40"/>
      <c r="N38">
        <f>SUM(B38:M38)</f>
        <v>0</v>
      </c>
    </row>
    <row r="39" spans="1:14" ht="25.5">
      <c r="A39" s="2" t="s">
        <v>15</v>
      </c>
      <c r="B39" t="e">
        <f>(B38*100)/B37</f>
        <v>#DIV/0!</v>
      </c>
      <c r="C39" t="e">
        <f aca="true" t="shared" si="0" ref="C39:N39">(C38*100)/C37</f>
        <v>#DIV/0!</v>
      </c>
      <c r="D39" t="e">
        <f t="shared" si="0"/>
        <v>#DIV/0!</v>
      </c>
      <c r="E39" t="e">
        <f t="shared" si="0"/>
        <v>#DIV/0!</v>
      </c>
      <c r="F39" t="e">
        <f t="shared" si="0"/>
        <v>#DIV/0!</v>
      </c>
      <c r="G39" t="e">
        <f t="shared" si="0"/>
        <v>#DIV/0!</v>
      </c>
      <c r="H39" t="e">
        <f t="shared" si="0"/>
        <v>#DIV/0!</v>
      </c>
      <c r="I39" t="e">
        <f t="shared" si="0"/>
        <v>#DIV/0!</v>
      </c>
      <c r="J39" t="e">
        <f t="shared" si="0"/>
        <v>#DIV/0!</v>
      </c>
      <c r="K39" t="e">
        <f t="shared" si="0"/>
        <v>#DIV/0!</v>
      </c>
      <c r="L39" t="e">
        <f t="shared" si="0"/>
        <v>#DIV/0!</v>
      </c>
      <c r="M39" t="e">
        <f t="shared" si="0"/>
        <v>#DIV/0!</v>
      </c>
      <c r="N39" t="e">
        <f t="shared" si="0"/>
        <v>#DIV/0!</v>
      </c>
    </row>
    <row r="42" ht="12.75">
      <c r="A42" s="3" t="s">
        <v>353</v>
      </c>
    </row>
    <row r="44" spans="2:14" ht="25.5">
      <c r="B44" s="5" t="s">
        <v>1</v>
      </c>
      <c r="C44" s="5" t="s">
        <v>2</v>
      </c>
      <c r="D44" s="5" t="s">
        <v>3</v>
      </c>
      <c r="E44" s="5" t="s">
        <v>4</v>
      </c>
      <c r="F44" s="5" t="s">
        <v>5</v>
      </c>
      <c r="G44" s="5" t="s">
        <v>6</v>
      </c>
      <c r="H44" s="5" t="s">
        <v>7</v>
      </c>
      <c r="I44" s="5" t="s">
        <v>8</v>
      </c>
      <c r="J44" s="5" t="s">
        <v>9</v>
      </c>
      <c r="K44" s="5" t="s">
        <v>10</v>
      </c>
      <c r="L44" s="5" t="s">
        <v>11</v>
      </c>
      <c r="M44" s="5" t="s">
        <v>12</v>
      </c>
      <c r="N44" s="2" t="s">
        <v>514</v>
      </c>
    </row>
    <row r="46" spans="1:14" ht="12.75">
      <c r="A46" s="2" t="s">
        <v>354</v>
      </c>
      <c r="B46" s="40"/>
      <c r="C46" s="40"/>
      <c r="D46" s="40"/>
      <c r="E46" s="40"/>
      <c r="F46" s="40"/>
      <c r="G46" s="40"/>
      <c r="H46" s="40"/>
      <c r="I46" s="40"/>
      <c r="J46" s="40"/>
      <c r="K46" s="40"/>
      <c r="L46" s="40"/>
      <c r="M46" s="40"/>
      <c r="N46">
        <f>SUM(B46:M46)</f>
        <v>0</v>
      </c>
    </row>
    <row r="47" spans="1:14" ht="25.5">
      <c r="A47" s="2" t="s">
        <v>355</v>
      </c>
      <c r="B47" s="40"/>
      <c r="C47" s="40"/>
      <c r="D47" s="40"/>
      <c r="E47" s="40"/>
      <c r="F47" s="40"/>
      <c r="G47" s="40"/>
      <c r="H47" s="40"/>
      <c r="I47" s="40"/>
      <c r="J47" s="40"/>
      <c r="K47" s="40"/>
      <c r="L47" s="40"/>
      <c r="M47" s="40"/>
      <c r="N47">
        <f>SUM(B47:M47)</f>
        <v>0</v>
      </c>
    </row>
    <row r="48" spans="1:14" ht="25.5">
      <c r="A48" s="2" t="s">
        <v>15</v>
      </c>
      <c r="B48" t="e">
        <f aca="true" t="shared" si="1" ref="B48:N48">(B47*100)/B46</f>
        <v>#DIV/0!</v>
      </c>
      <c r="C48" t="e">
        <f t="shared" si="1"/>
        <v>#DIV/0!</v>
      </c>
      <c r="D48" t="e">
        <f t="shared" si="1"/>
        <v>#DIV/0!</v>
      </c>
      <c r="E48" t="e">
        <f t="shared" si="1"/>
        <v>#DIV/0!</v>
      </c>
      <c r="F48" t="e">
        <f t="shared" si="1"/>
        <v>#DIV/0!</v>
      </c>
      <c r="G48" t="e">
        <f t="shared" si="1"/>
        <v>#DIV/0!</v>
      </c>
      <c r="H48" t="e">
        <f t="shared" si="1"/>
        <v>#DIV/0!</v>
      </c>
      <c r="I48" t="e">
        <f t="shared" si="1"/>
        <v>#DIV/0!</v>
      </c>
      <c r="J48" t="e">
        <f t="shared" si="1"/>
        <v>#DIV/0!</v>
      </c>
      <c r="K48" t="e">
        <f t="shared" si="1"/>
        <v>#DIV/0!</v>
      </c>
      <c r="L48" t="e">
        <f t="shared" si="1"/>
        <v>#DIV/0!</v>
      </c>
      <c r="M48" t="e">
        <f t="shared" si="1"/>
        <v>#DIV/0!</v>
      </c>
      <c r="N48" t="e">
        <f t="shared" si="1"/>
        <v>#DIV/0!</v>
      </c>
    </row>
    <row r="51" ht="12.75">
      <c r="A51" s="3" t="s">
        <v>16</v>
      </c>
    </row>
    <row r="53" spans="2:14" ht="25.5">
      <c r="B53" s="5" t="s">
        <v>1</v>
      </c>
      <c r="C53" s="5" t="s">
        <v>2</v>
      </c>
      <c r="D53" s="5" t="s">
        <v>3</v>
      </c>
      <c r="E53" s="5" t="s">
        <v>4</v>
      </c>
      <c r="F53" s="5" t="s">
        <v>5</v>
      </c>
      <c r="G53" s="5" t="s">
        <v>6</v>
      </c>
      <c r="H53" s="5" t="s">
        <v>7</v>
      </c>
      <c r="I53" s="5" t="s">
        <v>8</v>
      </c>
      <c r="J53" s="5" t="s">
        <v>9</v>
      </c>
      <c r="K53" s="5" t="s">
        <v>10</v>
      </c>
      <c r="L53" s="5" t="s">
        <v>11</v>
      </c>
      <c r="M53" s="5" t="s">
        <v>12</v>
      </c>
      <c r="N53" s="2" t="s">
        <v>514</v>
      </c>
    </row>
    <row r="55" spans="1:14" ht="12.75">
      <c r="A55" s="2" t="s">
        <v>17</v>
      </c>
      <c r="B55" s="40"/>
      <c r="C55" s="40"/>
      <c r="D55" s="40"/>
      <c r="E55" s="40"/>
      <c r="F55" s="40"/>
      <c r="G55" s="40"/>
      <c r="H55" s="40"/>
      <c r="I55" s="40"/>
      <c r="J55" s="40"/>
      <c r="K55" s="40"/>
      <c r="L55" s="40"/>
      <c r="M55" s="40"/>
      <c r="N55">
        <f>SUM(B55:M55)</f>
        <v>0</v>
      </c>
    </row>
    <row r="56" spans="1:14" ht="25.5">
      <c r="A56" s="2" t="s">
        <v>26</v>
      </c>
      <c r="B56" s="40"/>
      <c r="C56" s="40"/>
      <c r="D56" s="40"/>
      <c r="E56" s="40"/>
      <c r="F56" s="40"/>
      <c r="G56" s="40"/>
      <c r="H56" s="40"/>
      <c r="I56" s="40"/>
      <c r="J56" s="40"/>
      <c r="K56" s="40"/>
      <c r="L56" s="40"/>
      <c r="M56" s="40"/>
      <c r="N56">
        <f>SUM(B56:M56)</f>
        <v>0</v>
      </c>
    </row>
    <row r="57" spans="1:14" ht="25.5">
      <c r="A57" s="2" t="s">
        <v>15</v>
      </c>
      <c r="B57" t="e">
        <f aca="true" t="shared" si="2" ref="B57:N57">(B56*100)/B55</f>
        <v>#DIV/0!</v>
      </c>
      <c r="C57" t="e">
        <f t="shared" si="2"/>
        <v>#DIV/0!</v>
      </c>
      <c r="D57" t="e">
        <f t="shared" si="2"/>
        <v>#DIV/0!</v>
      </c>
      <c r="E57" t="e">
        <f t="shared" si="2"/>
        <v>#DIV/0!</v>
      </c>
      <c r="F57" t="e">
        <f t="shared" si="2"/>
        <v>#DIV/0!</v>
      </c>
      <c r="G57" t="e">
        <f t="shared" si="2"/>
        <v>#DIV/0!</v>
      </c>
      <c r="H57" t="e">
        <f t="shared" si="2"/>
        <v>#DIV/0!</v>
      </c>
      <c r="I57" t="e">
        <f t="shared" si="2"/>
        <v>#DIV/0!</v>
      </c>
      <c r="J57" t="e">
        <f t="shared" si="2"/>
        <v>#DIV/0!</v>
      </c>
      <c r="K57" t="e">
        <f t="shared" si="2"/>
        <v>#DIV/0!</v>
      </c>
      <c r="L57" t="e">
        <f t="shared" si="2"/>
        <v>#DIV/0!</v>
      </c>
      <c r="M57" t="e">
        <f t="shared" si="2"/>
        <v>#DIV/0!</v>
      </c>
      <c r="N57" t="e">
        <f t="shared" si="2"/>
        <v>#DIV/0!</v>
      </c>
    </row>
    <row r="60" ht="12.75">
      <c r="A60" s="3" t="s">
        <v>18</v>
      </c>
    </row>
    <row r="62" spans="2:14" ht="25.5">
      <c r="B62" s="5" t="s">
        <v>1</v>
      </c>
      <c r="C62" s="5" t="s">
        <v>2</v>
      </c>
      <c r="D62" s="5" t="s">
        <v>3</v>
      </c>
      <c r="E62" s="5" t="s">
        <v>4</v>
      </c>
      <c r="F62" s="5" t="s">
        <v>5</v>
      </c>
      <c r="G62" s="5" t="s">
        <v>6</v>
      </c>
      <c r="H62" s="5" t="s">
        <v>7</v>
      </c>
      <c r="I62" s="5" t="s">
        <v>8</v>
      </c>
      <c r="J62" s="5" t="s">
        <v>9</v>
      </c>
      <c r="K62" s="5" t="s">
        <v>10</v>
      </c>
      <c r="L62" s="5" t="s">
        <v>11</v>
      </c>
      <c r="M62" s="5" t="s">
        <v>12</v>
      </c>
      <c r="N62" s="2" t="s">
        <v>514</v>
      </c>
    </row>
    <row r="64" spans="1:14" ht="25.5">
      <c r="A64" s="2" t="s">
        <v>19</v>
      </c>
      <c r="B64" s="40"/>
      <c r="C64" s="40"/>
      <c r="D64" s="40"/>
      <c r="E64" s="40"/>
      <c r="F64" s="40"/>
      <c r="G64" s="40"/>
      <c r="H64" s="40"/>
      <c r="I64" s="40"/>
      <c r="J64" s="40"/>
      <c r="K64" s="40"/>
      <c r="L64" s="40"/>
      <c r="M64" s="40"/>
      <c r="N64">
        <f>SUM(B64:M64)</f>
        <v>0</v>
      </c>
    </row>
    <row r="65" spans="1:14" ht="25.5">
      <c r="A65" s="2" t="s">
        <v>24</v>
      </c>
      <c r="B65" s="40"/>
      <c r="C65" s="40"/>
      <c r="D65" s="40"/>
      <c r="E65" s="40"/>
      <c r="F65" s="40"/>
      <c r="G65" s="40"/>
      <c r="H65" s="40"/>
      <c r="I65" s="40"/>
      <c r="J65" s="40"/>
      <c r="K65" s="40"/>
      <c r="L65" s="40"/>
      <c r="M65" s="40"/>
      <c r="N65">
        <f>SUM(B65:M65)</f>
        <v>0</v>
      </c>
    </row>
    <row r="66" spans="1:14" ht="25.5">
      <c r="A66" s="2" t="s">
        <v>25</v>
      </c>
      <c r="B66" t="e">
        <f aca="true" t="shared" si="3" ref="B66:N66">(B65*100)/B64</f>
        <v>#DIV/0!</v>
      </c>
      <c r="C66" t="e">
        <f t="shared" si="3"/>
        <v>#DIV/0!</v>
      </c>
      <c r="D66" t="e">
        <f t="shared" si="3"/>
        <v>#DIV/0!</v>
      </c>
      <c r="E66" t="e">
        <f t="shared" si="3"/>
        <v>#DIV/0!</v>
      </c>
      <c r="F66" t="e">
        <f t="shared" si="3"/>
        <v>#DIV/0!</v>
      </c>
      <c r="G66" t="e">
        <f t="shared" si="3"/>
        <v>#DIV/0!</v>
      </c>
      <c r="H66" t="e">
        <f t="shared" si="3"/>
        <v>#DIV/0!</v>
      </c>
      <c r="I66" t="e">
        <f t="shared" si="3"/>
        <v>#DIV/0!</v>
      </c>
      <c r="J66" t="e">
        <f t="shared" si="3"/>
        <v>#DIV/0!</v>
      </c>
      <c r="K66" t="e">
        <f t="shared" si="3"/>
        <v>#DIV/0!</v>
      </c>
      <c r="L66" t="e">
        <f t="shared" si="3"/>
        <v>#DIV/0!</v>
      </c>
      <c r="M66" t="e">
        <f t="shared" si="3"/>
        <v>#DIV/0!</v>
      </c>
      <c r="N66" t="e">
        <f t="shared" si="3"/>
        <v>#DIV/0!</v>
      </c>
    </row>
    <row r="69" ht="12.75">
      <c r="A69" s="3" t="s">
        <v>20</v>
      </c>
    </row>
    <row r="71" spans="2:14" ht="25.5">
      <c r="B71" s="5" t="s">
        <v>1</v>
      </c>
      <c r="C71" s="5" t="s">
        <v>2</v>
      </c>
      <c r="D71" s="5" t="s">
        <v>3</v>
      </c>
      <c r="E71" s="5" t="s">
        <v>4</v>
      </c>
      <c r="F71" s="5" t="s">
        <v>5</v>
      </c>
      <c r="G71" s="5" t="s">
        <v>6</v>
      </c>
      <c r="H71" s="5" t="s">
        <v>7</v>
      </c>
      <c r="I71" s="5" t="s">
        <v>8</v>
      </c>
      <c r="J71" s="5" t="s">
        <v>9</v>
      </c>
      <c r="K71" s="5" t="s">
        <v>10</v>
      </c>
      <c r="L71" s="5" t="s">
        <v>11</v>
      </c>
      <c r="M71" s="5" t="s">
        <v>12</v>
      </c>
      <c r="N71" s="2" t="s">
        <v>514</v>
      </c>
    </row>
    <row r="73" spans="1:14" ht="25.5">
      <c r="A73" s="2" t="s">
        <v>21</v>
      </c>
      <c r="B73" s="40"/>
      <c r="C73" s="40"/>
      <c r="D73" s="40"/>
      <c r="E73" s="40"/>
      <c r="F73" s="40"/>
      <c r="G73" s="40"/>
      <c r="H73" s="40"/>
      <c r="I73" s="40"/>
      <c r="J73" s="40"/>
      <c r="K73" s="40"/>
      <c r="L73" s="40"/>
      <c r="M73" s="40"/>
      <c r="N73">
        <f>SUM(B73:M73)</f>
        <v>0</v>
      </c>
    </row>
    <row r="74" spans="1:14" ht="25.5">
      <c r="A74" s="2" t="s">
        <v>22</v>
      </c>
      <c r="B74" s="40"/>
      <c r="C74" s="40"/>
      <c r="D74" s="40"/>
      <c r="E74" s="40"/>
      <c r="F74" s="40"/>
      <c r="G74" s="40"/>
      <c r="H74" s="40"/>
      <c r="I74" s="40"/>
      <c r="J74" s="40"/>
      <c r="K74" s="40"/>
      <c r="L74" s="40"/>
      <c r="M74" s="40"/>
      <c r="N74">
        <f>SUM(B74:M74)</f>
        <v>0</v>
      </c>
    </row>
    <row r="75" spans="1:14" ht="25.5">
      <c r="A75" s="2" t="s">
        <v>23</v>
      </c>
      <c r="B75" t="e">
        <f aca="true" t="shared" si="4" ref="B75:N75">(B74*100)/B73</f>
        <v>#DIV/0!</v>
      </c>
      <c r="C75" t="e">
        <f t="shared" si="4"/>
        <v>#DIV/0!</v>
      </c>
      <c r="D75" t="e">
        <f t="shared" si="4"/>
        <v>#DIV/0!</v>
      </c>
      <c r="E75" t="e">
        <f t="shared" si="4"/>
        <v>#DIV/0!</v>
      </c>
      <c r="F75" t="e">
        <f t="shared" si="4"/>
        <v>#DIV/0!</v>
      </c>
      <c r="G75" t="e">
        <f t="shared" si="4"/>
        <v>#DIV/0!</v>
      </c>
      <c r="H75" t="e">
        <f t="shared" si="4"/>
        <v>#DIV/0!</v>
      </c>
      <c r="I75" t="e">
        <f t="shared" si="4"/>
        <v>#DIV/0!</v>
      </c>
      <c r="J75" t="e">
        <f t="shared" si="4"/>
        <v>#DIV/0!</v>
      </c>
      <c r="K75" t="e">
        <f t="shared" si="4"/>
        <v>#DIV/0!</v>
      </c>
      <c r="L75" t="e">
        <f t="shared" si="4"/>
        <v>#DIV/0!</v>
      </c>
      <c r="M75" t="e">
        <f t="shared" si="4"/>
        <v>#DIV/0!</v>
      </c>
      <c r="N75" t="e">
        <f t="shared" si="4"/>
        <v>#DIV/0!</v>
      </c>
    </row>
    <row r="78" ht="12.75">
      <c r="A78" s="3" t="s">
        <v>27</v>
      </c>
    </row>
    <row r="80" spans="2:14" ht="25.5">
      <c r="B80" s="5" t="s">
        <v>1</v>
      </c>
      <c r="C80" s="5" t="s">
        <v>2</v>
      </c>
      <c r="D80" s="5" t="s">
        <v>3</v>
      </c>
      <c r="E80" s="5" t="s">
        <v>4</v>
      </c>
      <c r="F80" s="5" t="s">
        <v>5</v>
      </c>
      <c r="G80" s="5" t="s">
        <v>6</v>
      </c>
      <c r="H80" s="5" t="s">
        <v>7</v>
      </c>
      <c r="I80" s="5" t="s">
        <v>8</v>
      </c>
      <c r="J80" s="5" t="s">
        <v>9</v>
      </c>
      <c r="K80" s="5" t="s">
        <v>10</v>
      </c>
      <c r="L80" s="5" t="s">
        <v>11</v>
      </c>
      <c r="M80" s="5" t="s">
        <v>12</v>
      </c>
      <c r="N80" s="2" t="s">
        <v>514</v>
      </c>
    </row>
    <row r="82" spans="1:14" ht="12.75">
      <c r="A82" s="2" t="s">
        <v>28</v>
      </c>
      <c r="B82" s="40"/>
      <c r="C82" s="40"/>
      <c r="D82" s="40"/>
      <c r="E82" s="40"/>
      <c r="F82" s="40"/>
      <c r="G82" s="40"/>
      <c r="H82" s="40"/>
      <c r="I82" s="40"/>
      <c r="J82" s="40"/>
      <c r="K82" s="40"/>
      <c r="L82" s="40"/>
      <c r="M82" s="40"/>
      <c r="N82">
        <f>SUM(B82:M82)</f>
        <v>0</v>
      </c>
    </row>
    <row r="83" spans="1:14" ht="25.5">
      <c r="A83" s="2" t="s">
        <v>29</v>
      </c>
      <c r="B83" s="40"/>
      <c r="C83" s="40"/>
      <c r="D83" s="40"/>
      <c r="E83" s="40"/>
      <c r="F83" s="40"/>
      <c r="G83" s="40"/>
      <c r="H83" s="40"/>
      <c r="I83" s="40"/>
      <c r="J83" s="40"/>
      <c r="K83" s="40"/>
      <c r="L83" s="40"/>
      <c r="M83" s="40"/>
      <c r="N83">
        <f>SUM(B83:M83)</f>
        <v>0</v>
      </c>
    </row>
    <row r="84" spans="1:14" ht="25.5">
      <c r="A84" s="2" t="s">
        <v>30</v>
      </c>
      <c r="B84" t="e">
        <f aca="true" t="shared" si="5" ref="B84:N84">(B83*100)/B82</f>
        <v>#DIV/0!</v>
      </c>
      <c r="C84" t="e">
        <f t="shared" si="5"/>
        <v>#DIV/0!</v>
      </c>
      <c r="D84" t="e">
        <f t="shared" si="5"/>
        <v>#DIV/0!</v>
      </c>
      <c r="E84" t="e">
        <f t="shared" si="5"/>
        <v>#DIV/0!</v>
      </c>
      <c r="F84" t="e">
        <f t="shared" si="5"/>
        <v>#DIV/0!</v>
      </c>
      <c r="G84" t="e">
        <f t="shared" si="5"/>
        <v>#DIV/0!</v>
      </c>
      <c r="H84" t="e">
        <f t="shared" si="5"/>
        <v>#DIV/0!</v>
      </c>
      <c r="I84" t="e">
        <f t="shared" si="5"/>
        <v>#DIV/0!</v>
      </c>
      <c r="J84" t="e">
        <f t="shared" si="5"/>
        <v>#DIV/0!</v>
      </c>
      <c r="K84" t="e">
        <f t="shared" si="5"/>
        <v>#DIV/0!</v>
      </c>
      <c r="L84" t="e">
        <f t="shared" si="5"/>
        <v>#DIV/0!</v>
      </c>
      <c r="M84" t="e">
        <f t="shared" si="5"/>
        <v>#DIV/0!</v>
      </c>
      <c r="N84" t="e">
        <f t="shared" si="5"/>
        <v>#DIV/0!</v>
      </c>
    </row>
    <row r="85" ht="12.75">
      <c r="A85" s="2"/>
    </row>
    <row r="86" ht="12.75">
      <c r="A86" s="2"/>
    </row>
    <row r="87" ht="12.75">
      <c r="A87" s="3" t="s">
        <v>349</v>
      </c>
    </row>
    <row r="89" spans="2:14" ht="25.5">
      <c r="B89" s="5" t="s">
        <v>1</v>
      </c>
      <c r="C89" s="5" t="s">
        <v>2</v>
      </c>
      <c r="D89" s="5" t="s">
        <v>3</v>
      </c>
      <c r="E89" s="5" t="s">
        <v>4</v>
      </c>
      <c r="F89" s="5" t="s">
        <v>5</v>
      </c>
      <c r="G89" s="5" t="s">
        <v>6</v>
      </c>
      <c r="H89" s="5" t="s">
        <v>7</v>
      </c>
      <c r="I89" s="5" t="s">
        <v>8</v>
      </c>
      <c r="J89" s="5" t="s">
        <v>9</v>
      </c>
      <c r="K89" s="5" t="s">
        <v>10</v>
      </c>
      <c r="L89" s="5" t="s">
        <v>11</v>
      </c>
      <c r="M89" s="5" t="s">
        <v>12</v>
      </c>
      <c r="N89" s="2" t="s">
        <v>514</v>
      </c>
    </row>
    <row r="91" spans="1:14" ht="25.5">
      <c r="A91" s="2" t="s">
        <v>31</v>
      </c>
      <c r="B91" s="40"/>
      <c r="C91" s="40"/>
      <c r="D91" s="40"/>
      <c r="E91" s="40"/>
      <c r="F91" s="40"/>
      <c r="G91" s="40"/>
      <c r="H91" s="40"/>
      <c r="I91" s="40"/>
      <c r="J91" s="40"/>
      <c r="K91" s="40"/>
      <c r="L91" s="40"/>
      <c r="M91" s="40"/>
      <c r="N91">
        <f>SUM(B91:M91)</f>
        <v>0</v>
      </c>
    </row>
    <row r="92" spans="1:14" ht="25.5">
      <c r="A92" s="2" t="s">
        <v>352</v>
      </c>
      <c r="B92" s="40"/>
      <c r="C92" s="40"/>
      <c r="D92" s="40"/>
      <c r="E92" s="40"/>
      <c r="F92" s="40"/>
      <c r="G92" s="40"/>
      <c r="H92" s="40"/>
      <c r="I92" s="40"/>
      <c r="J92" s="40"/>
      <c r="K92" s="40"/>
      <c r="L92" s="40"/>
      <c r="M92" s="40"/>
      <c r="N92">
        <f>SUM(B92:M92)</f>
        <v>0</v>
      </c>
    </row>
    <row r="93" spans="1:14" ht="25.5">
      <c r="A93" s="2" t="s">
        <v>32</v>
      </c>
      <c r="B93" t="e">
        <f aca="true" t="shared" si="6" ref="B93:N93">(B92*100)/B91</f>
        <v>#DIV/0!</v>
      </c>
      <c r="C93" t="e">
        <f t="shared" si="6"/>
        <v>#DIV/0!</v>
      </c>
      <c r="D93" t="e">
        <f t="shared" si="6"/>
        <v>#DIV/0!</v>
      </c>
      <c r="E93" t="e">
        <f t="shared" si="6"/>
        <v>#DIV/0!</v>
      </c>
      <c r="F93" t="e">
        <f t="shared" si="6"/>
        <v>#DIV/0!</v>
      </c>
      <c r="G93" t="e">
        <f t="shared" si="6"/>
        <v>#DIV/0!</v>
      </c>
      <c r="H93" t="e">
        <f t="shared" si="6"/>
        <v>#DIV/0!</v>
      </c>
      <c r="I93" t="e">
        <f t="shared" si="6"/>
        <v>#DIV/0!</v>
      </c>
      <c r="J93" t="e">
        <f t="shared" si="6"/>
        <v>#DIV/0!</v>
      </c>
      <c r="K93" t="e">
        <f t="shared" si="6"/>
        <v>#DIV/0!</v>
      </c>
      <c r="L93" t="e">
        <f t="shared" si="6"/>
        <v>#DIV/0!</v>
      </c>
      <c r="M93" t="e">
        <f t="shared" si="6"/>
        <v>#DIV/0!</v>
      </c>
      <c r="N93" t="e">
        <f t="shared" si="6"/>
        <v>#DIV/0!</v>
      </c>
    </row>
    <row r="96" ht="12.75">
      <c r="A96" s="3" t="s">
        <v>350</v>
      </c>
    </row>
    <row r="98" spans="2:14" ht="25.5">
      <c r="B98" s="5" t="s">
        <v>1</v>
      </c>
      <c r="C98" s="5" t="s">
        <v>2</v>
      </c>
      <c r="D98" s="5" t="s">
        <v>3</v>
      </c>
      <c r="E98" s="5" t="s">
        <v>4</v>
      </c>
      <c r="F98" s="5" t="s">
        <v>5</v>
      </c>
      <c r="G98" s="5" t="s">
        <v>6</v>
      </c>
      <c r="H98" s="5" t="s">
        <v>7</v>
      </c>
      <c r="I98" s="5" t="s">
        <v>8</v>
      </c>
      <c r="J98" s="5" t="s">
        <v>9</v>
      </c>
      <c r="K98" s="5" t="s">
        <v>10</v>
      </c>
      <c r="L98" s="5" t="s">
        <v>11</v>
      </c>
      <c r="M98" s="5" t="s">
        <v>12</v>
      </c>
      <c r="N98" s="2" t="s">
        <v>514</v>
      </c>
    </row>
    <row r="100" spans="1:14" ht="25.5">
      <c r="A100" s="2" t="s">
        <v>31</v>
      </c>
      <c r="B100" s="40"/>
      <c r="C100" s="40"/>
      <c r="D100" s="40"/>
      <c r="E100" s="40"/>
      <c r="F100" s="40"/>
      <c r="G100" s="40"/>
      <c r="H100" s="40"/>
      <c r="I100" s="40"/>
      <c r="J100" s="40"/>
      <c r="K100" s="40"/>
      <c r="L100" s="40"/>
      <c r="M100" s="40"/>
      <c r="N100">
        <f>SUM(B100:M100)</f>
        <v>0</v>
      </c>
    </row>
    <row r="101" spans="1:14" ht="38.25">
      <c r="A101" s="2" t="s">
        <v>351</v>
      </c>
      <c r="B101" s="40"/>
      <c r="C101" s="40"/>
      <c r="D101" s="40"/>
      <c r="E101" s="40"/>
      <c r="F101" s="40"/>
      <c r="G101" s="40"/>
      <c r="H101" s="40"/>
      <c r="I101" s="40"/>
      <c r="J101" s="40"/>
      <c r="K101" s="40"/>
      <c r="L101" s="40"/>
      <c r="M101" s="40"/>
      <c r="N101">
        <f>SUM(B101:M101)</f>
        <v>0</v>
      </c>
    </row>
    <row r="102" spans="1:14" ht="25.5">
      <c r="A102" s="2" t="s">
        <v>32</v>
      </c>
      <c r="B102" t="e">
        <f aca="true" t="shared" si="7" ref="B102:N102">(B101*100)/B100</f>
        <v>#DIV/0!</v>
      </c>
      <c r="C102" t="e">
        <f t="shared" si="7"/>
        <v>#DIV/0!</v>
      </c>
      <c r="D102" t="e">
        <f t="shared" si="7"/>
        <v>#DIV/0!</v>
      </c>
      <c r="E102" t="e">
        <f t="shared" si="7"/>
        <v>#DIV/0!</v>
      </c>
      <c r="F102" t="e">
        <f t="shared" si="7"/>
        <v>#DIV/0!</v>
      </c>
      <c r="G102" t="e">
        <f t="shared" si="7"/>
        <v>#DIV/0!</v>
      </c>
      <c r="H102" t="e">
        <f t="shared" si="7"/>
        <v>#DIV/0!</v>
      </c>
      <c r="I102" t="e">
        <f t="shared" si="7"/>
        <v>#DIV/0!</v>
      </c>
      <c r="J102" t="e">
        <f t="shared" si="7"/>
        <v>#DIV/0!</v>
      </c>
      <c r="K102" t="e">
        <f t="shared" si="7"/>
        <v>#DIV/0!</v>
      </c>
      <c r="L102" t="e">
        <f t="shared" si="7"/>
        <v>#DIV/0!</v>
      </c>
      <c r="M102" t="e">
        <f t="shared" si="7"/>
        <v>#DIV/0!</v>
      </c>
      <c r="N102" t="e">
        <f t="shared" si="7"/>
        <v>#DIV/0!</v>
      </c>
    </row>
    <row r="105" ht="15.75">
      <c r="A105" s="4" t="s">
        <v>35</v>
      </c>
    </row>
    <row r="107" spans="1:14" ht="25.5">
      <c r="A107" s="3" t="s">
        <v>34</v>
      </c>
      <c r="B107" s="5" t="s">
        <v>1</v>
      </c>
      <c r="C107" s="5" t="s">
        <v>2</v>
      </c>
      <c r="D107" s="5" t="s">
        <v>3</v>
      </c>
      <c r="E107" s="5" t="s">
        <v>4</v>
      </c>
      <c r="F107" s="5" t="s">
        <v>5</v>
      </c>
      <c r="G107" s="5" t="s">
        <v>6</v>
      </c>
      <c r="H107" s="5" t="s">
        <v>7</v>
      </c>
      <c r="I107" s="5" t="s">
        <v>8</v>
      </c>
      <c r="J107" s="5" t="s">
        <v>9</v>
      </c>
      <c r="K107" s="5" t="s">
        <v>10</v>
      </c>
      <c r="L107" s="5" t="s">
        <v>11</v>
      </c>
      <c r="M107" s="5" t="s">
        <v>12</v>
      </c>
      <c r="N107" s="2" t="s">
        <v>514</v>
      </c>
    </row>
    <row r="108" ht="12.75">
      <c r="A108" s="3" t="s">
        <v>38</v>
      </c>
    </row>
    <row r="109" ht="12.75">
      <c r="A109" s="3"/>
    </row>
    <row r="110" spans="1:14" ht="12.75">
      <c r="A110" t="s">
        <v>36</v>
      </c>
      <c r="B110" s="40"/>
      <c r="C110" s="40"/>
      <c r="D110" s="40"/>
      <c r="E110" s="40"/>
      <c r="F110" s="40"/>
      <c r="G110" s="40"/>
      <c r="H110" s="40"/>
      <c r="I110" s="40"/>
      <c r="J110" s="40"/>
      <c r="K110" s="40"/>
      <c r="L110" s="40"/>
      <c r="M110" s="40"/>
      <c r="N110">
        <f>SUM(B110:M110)</f>
        <v>0</v>
      </c>
    </row>
    <row r="111" spans="1:14" ht="12.75">
      <c r="A111" t="s">
        <v>37</v>
      </c>
      <c r="B111" s="40"/>
      <c r="C111" s="40"/>
      <c r="D111" s="40"/>
      <c r="E111" s="40"/>
      <c r="F111" s="40"/>
      <c r="G111" s="40"/>
      <c r="H111" s="40"/>
      <c r="I111" s="40"/>
      <c r="J111" s="40"/>
      <c r="K111" s="40"/>
      <c r="L111" s="40"/>
      <c r="M111" s="40"/>
      <c r="N111">
        <f>SUM(B111:M111)</f>
        <v>0</v>
      </c>
    </row>
    <row r="112" spans="1:14" ht="12.75">
      <c r="A112" t="s">
        <v>531</v>
      </c>
      <c r="B112" t="e">
        <f>B110/B111</f>
        <v>#DIV/0!</v>
      </c>
      <c r="C112" t="e">
        <f aca="true" t="shared" si="8" ref="C112:M112">C110/C111</f>
        <v>#DIV/0!</v>
      </c>
      <c r="D112" t="e">
        <f t="shared" si="8"/>
        <v>#DIV/0!</v>
      </c>
      <c r="E112" t="e">
        <f t="shared" si="8"/>
        <v>#DIV/0!</v>
      </c>
      <c r="F112" t="e">
        <f t="shared" si="8"/>
        <v>#DIV/0!</v>
      </c>
      <c r="G112" t="e">
        <f t="shared" si="8"/>
        <v>#DIV/0!</v>
      </c>
      <c r="H112" t="e">
        <f t="shared" si="8"/>
        <v>#DIV/0!</v>
      </c>
      <c r="I112" t="e">
        <f t="shared" si="8"/>
        <v>#DIV/0!</v>
      </c>
      <c r="J112" t="e">
        <f t="shared" si="8"/>
        <v>#DIV/0!</v>
      </c>
      <c r="K112" t="e">
        <f t="shared" si="8"/>
        <v>#DIV/0!</v>
      </c>
      <c r="L112" t="e">
        <f t="shared" si="8"/>
        <v>#DIV/0!</v>
      </c>
      <c r="M112" t="e">
        <f t="shared" si="8"/>
        <v>#DIV/0!</v>
      </c>
      <c r="N112" t="e">
        <f>(N111*100)/N110</f>
        <v>#DIV/0!</v>
      </c>
    </row>
    <row r="115" spans="1:14" ht="25.5">
      <c r="A115" s="3" t="s">
        <v>39</v>
      </c>
      <c r="B115" s="5" t="s">
        <v>1</v>
      </c>
      <c r="C115" s="5" t="s">
        <v>2</v>
      </c>
      <c r="D115" s="5" t="s">
        <v>3</v>
      </c>
      <c r="E115" s="5" t="s">
        <v>4</v>
      </c>
      <c r="F115" s="5" t="s">
        <v>5</v>
      </c>
      <c r="G115" s="5" t="s">
        <v>6</v>
      </c>
      <c r="H115" s="5" t="s">
        <v>7</v>
      </c>
      <c r="I115" s="5" t="s">
        <v>8</v>
      </c>
      <c r="J115" s="5" t="s">
        <v>9</v>
      </c>
      <c r="K115" s="5" t="s">
        <v>10</v>
      </c>
      <c r="L115" s="5" t="s">
        <v>11</v>
      </c>
      <c r="M115" s="5" t="s">
        <v>12</v>
      </c>
      <c r="N115" s="2" t="s">
        <v>514</v>
      </c>
    </row>
    <row r="116" ht="12.75">
      <c r="A116" s="3" t="s">
        <v>40</v>
      </c>
    </row>
    <row r="117" ht="12.75">
      <c r="A117" s="3"/>
    </row>
    <row r="118" spans="1:14" ht="12.75">
      <c r="A118" t="s">
        <v>43</v>
      </c>
      <c r="B118" s="40"/>
      <c r="C118" s="40"/>
      <c r="D118" s="40"/>
      <c r="E118" s="40"/>
      <c r="F118" s="40"/>
      <c r="G118" s="40"/>
      <c r="H118" s="40"/>
      <c r="I118" s="40"/>
      <c r="J118" s="40"/>
      <c r="K118" s="40"/>
      <c r="L118" s="40"/>
      <c r="M118" s="40"/>
      <c r="N118">
        <f>SUM(B118:M118)</f>
        <v>0</v>
      </c>
    </row>
    <row r="119" spans="1:14" ht="12.75">
      <c r="A119" t="s">
        <v>44</v>
      </c>
      <c r="B119" s="40"/>
      <c r="C119" s="40"/>
      <c r="D119" s="40"/>
      <c r="E119" s="40"/>
      <c r="F119" s="40"/>
      <c r="G119" s="40"/>
      <c r="H119" s="40"/>
      <c r="I119" s="40"/>
      <c r="J119" s="40"/>
      <c r="K119" s="40"/>
      <c r="L119" s="40"/>
      <c r="M119" s="40"/>
      <c r="N119">
        <f>SUM(B119:M119)</f>
        <v>0</v>
      </c>
    </row>
    <row r="120" spans="1:14" ht="12.75">
      <c r="A120" t="s">
        <v>45</v>
      </c>
      <c r="B120" t="e">
        <f aca="true" t="shared" si="9" ref="B120:M120">B118/B119</f>
        <v>#DIV/0!</v>
      </c>
      <c r="C120" t="e">
        <f t="shared" si="9"/>
        <v>#DIV/0!</v>
      </c>
      <c r="D120" t="e">
        <f t="shared" si="9"/>
        <v>#DIV/0!</v>
      </c>
      <c r="E120" t="e">
        <f t="shared" si="9"/>
        <v>#DIV/0!</v>
      </c>
      <c r="F120" t="e">
        <f t="shared" si="9"/>
        <v>#DIV/0!</v>
      </c>
      <c r="G120" t="e">
        <f t="shared" si="9"/>
        <v>#DIV/0!</v>
      </c>
      <c r="H120" t="e">
        <f t="shared" si="9"/>
        <v>#DIV/0!</v>
      </c>
      <c r="I120" t="e">
        <f t="shared" si="9"/>
        <v>#DIV/0!</v>
      </c>
      <c r="J120" t="e">
        <f t="shared" si="9"/>
        <v>#DIV/0!</v>
      </c>
      <c r="K120" t="e">
        <f t="shared" si="9"/>
        <v>#DIV/0!</v>
      </c>
      <c r="L120" t="e">
        <f t="shared" si="9"/>
        <v>#DIV/0!</v>
      </c>
      <c r="M120" t="e">
        <f t="shared" si="9"/>
        <v>#DIV/0!</v>
      </c>
      <c r="N120" t="e">
        <f>(N119*100)/N118</f>
        <v>#DIV/0!</v>
      </c>
    </row>
    <row r="123" spans="1:13" ht="12.75">
      <c r="A123" s="3" t="s">
        <v>41</v>
      </c>
      <c r="B123" s="5" t="s">
        <v>1</v>
      </c>
      <c r="C123" s="5" t="s">
        <v>2</v>
      </c>
      <c r="D123" s="5" t="s">
        <v>3</v>
      </c>
      <c r="E123" s="5" t="s">
        <v>4</v>
      </c>
      <c r="F123" s="5" t="s">
        <v>5</v>
      </c>
      <c r="G123" s="5" t="s">
        <v>6</v>
      </c>
      <c r="H123" s="5" t="s">
        <v>7</v>
      </c>
      <c r="I123" s="5" t="s">
        <v>8</v>
      </c>
      <c r="J123" s="5" t="s">
        <v>9</v>
      </c>
      <c r="K123" s="5" t="s">
        <v>10</v>
      </c>
      <c r="L123" s="5" t="s">
        <v>11</v>
      </c>
      <c r="M123" s="5" t="s">
        <v>12</v>
      </c>
    </row>
    <row r="124" ht="12.75">
      <c r="A124" s="3" t="s">
        <v>42</v>
      </c>
    </row>
    <row r="126" spans="1:14" ht="12.75">
      <c r="A126" t="s">
        <v>357</v>
      </c>
      <c r="B126" t="e">
        <f>B112/B120</f>
        <v>#DIV/0!</v>
      </c>
      <c r="C126" t="e">
        <f aca="true" t="shared" si="10" ref="C126:N126">C112/C120</f>
        <v>#DIV/0!</v>
      </c>
      <c r="D126" t="e">
        <f t="shared" si="10"/>
        <v>#DIV/0!</v>
      </c>
      <c r="E126" t="e">
        <f t="shared" si="10"/>
        <v>#DIV/0!</v>
      </c>
      <c r="F126" t="e">
        <f t="shared" si="10"/>
        <v>#DIV/0!</v>
      </c>
      <c r="G126" t="e">
        <f t="shared" si="10"/>
        <v>#DIV/0!</v>
      </c>
      <c r="H126" t="e">
        <f t="shared" si="10"/>
        <v>#DIV/0!</v>
      </c>
      <c r="I126" t="e">
        <f t="shared" si="10"/>
        <v>#DIV/0!</v>
      </c>
      <c r="J126" t="e">
        <f t="shared" si="10"/>
        <v>#DIV/0!</v>
      </c>
      <c r="K126" t="e">
        <f t="shared" si="10"/>
        <v>#DIV/0!</v>
      </c>
      <c r="L126" t="e">
        <f t="shared" si="10"/>
        <v>#DIV/0!</v>
      </c>
      <c r="M126" t="e">
        <f t="shared" si="10"/>
        <v>#DIV/0!</v>
      </c>
      <c r="N126" t="e">
        <f t="shared" si="10"/>
        <v>#DIV/0!</v>
      </c>
    </row>
  </sheetData>
  <printOptions/>
  <pageMargins left="0.75" right="0.75" top="1" bottom="1" header="0.5" footer="0.5"/>
  <pageSetup fitToHeight="3" fitToWidth="1" horizontalDpi="600" verticalDpi="600" orientation="landscape" scale="71" r:id="rId1"/>
  <headerFooter alignWithMargins="0">
    <oddHeader>&amp;LDISTRIBUTION DATE
MARCH 28, 2000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snowhi</dc:creator>
  <cp:keywords/>
  <dc:description/>
  <cp:lastModifiedBy>steskica</cp:lastModifiedBy>
  <cp:lastPrinted>2000-05-12T19:45:37Z</cp:lastPrinted>
  <dcterms:created xsi:type="dcterms:W3CDTF">2000-02-08T18:11:46Z</dcterms:created>
  <dcterms:modified xsi:type="dcterms:W3CDTF">2004-03-19T20:57:47Z</dcterms:modified>
  <cp:category/>
  <cp:version/>
  <cp:contentType/>
  <cp:contentStatus/>
</cp:coreProperties>
</file>