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595" windowHeight="11640" tabRatio="328" activeTab="0"/>
  </bookViews>
  <sheets>
    <sheet name="Appendix A" sheetId="1" r:id="rId1"/>
    <sheet name="Appendix B" sheetId="2" r:id="rId2"/>
    <sheet name="Appendix C" sheetId="3" r:id="rId3"/>
  </sheets>
  <definedNames>
    <definedName name="_xlnm.Print_Area" localSheetId="0">'Appendix A'!$A$1:$L$24</definedName>
    <definedName name="_xlnm.Print_Area" localSheetId="1">'Appendix B'!$A$1:$F$88</definedName>
    <definedName name="_xlnm.Print_Area" localSheetId="2">'Appendix C'!$A$1:$I$182</definedName>
    <definedName name="Z_206586D5_E972_40B3_B92F_CBE0333916C3_.wvu.PrintArea" localSheetId="0" hidden="1">'Appendix A'!$A$1:$L$24</definedName>
    <definedName name="Z_206586D5_E972_40B3_B92F_CBE0333916C3_.wvu.PrintArea" localSheetId="1" hidden="1">'Appendix B'!$A$1:$F$88</definedName>
    <definedName name="Z_206586D5_E972_40B3_B92F_CBE0333916C3_.wvu.Rows" localSheetId="1" hidden="1">'Appendix B'!$85:$87</definedName>
    <definedName name="Z_3649D169_C040_494C_93F2_DAA227E8BA67_.wvu.PrintArea" localSheetId="0" hidden="1">'Appendix A'!$A$1:$L$24</definedName>
    <definedName name="Z_3649D169_C040_494C_93F2_DAA227E8BA67_.wvu.PrintArea" localSheetId="1" hidden="1">'Appendix B'!$A$1:$F$88</definedName>
    <definedName name="Z_3649D169_C040_494C_93F2_DAA227E8BA67_.wvu.Rows" localSheetId="1" hidden="1">'Appendix B'!$85:$87</definedName>
    <definedName name="Z_6C9E5210_9D1B_42F3_B5CF_675F4E688FF3_.wvu.PrintArea" localSheetId="0" hidden="1">'Appendix A'!$A$1:$L$24</definedName>
    <definedName name="Z_6C9E5210_9D1B_42F3_B5CF_675F4E688FF3_.wvu.PrintArea" localSheetId="1" hidden="1">'Appendix B'!$A$1:$F$88</definedName>
    <definedName name="Z_6C9E5210_9D1B_42F3_B5CF_675F4E688FF3_.wvu.Rows" localSheetId="1" hidden="1">'Appendix B'!$85:$87</definedName>
  </definedNames>
  <calcPr fullCalcOnLoad="1"/>
</workbook>
</file>

<file path=xl/sharedStrings.xml><?xml version="1.0" encoding="utf-8"?>
<sst xmlns="http://schemas.openxmlformats.org/spreadsheetml/2006/main" count="291" uniqueCount="136">
  <si>
    <t>Name of the Program:</t>
  </si>
  <si>
    <t>Measure(s):</t>
  </si>
  <si>
    <t>Residential</t>
  </si>
  <si>
    <t>Commercial</t>
  </si>
  <si>
    <t>Institutional</t>
  </si>
  <si>
    <t>Agricultural</t>
  </si>
  <si>
    <t>Industrial</t>
  </si>
  <si>
    <t>LDC System</t>
  </si>
  <si>
    <t>Other (specify):</t>
  </si>
  <si>
    <t>Demand Management Programs:</t>
  </si>
  <si>
    <t>Conservation Programs:</t>
  </si>
  <si>
    <t>Summer</t>
  </si>
  <si>
    <t>Winter</t>
  </si>
  <si>
    <t>Natural Gas (m3):</t>
  </si>
  <si>
    <t>Measure life (years):</t>
  </si>
  <si>
    <t>Power Factor Correction Programs:</t>
  </si>
  <si>
    <t>Line Loss Reduction Programs:</t>
  </si>
  <si>
    <t>Distribution system power factor at end of year (%):</t>
  </si>
  <si>
    <t>Utility direct costs ($):</t>
  </si>
  <si>
    <t>Utility indirect costs ($):</t>
  </si>
  <si>
    <t>Other Programs (specify):</t>
  </si>
  <si>
    <t>TRC Results:</t>
  </si>
  <si>
    <t>Total:</t>
  </si>
  <si>
    <t>D.</t>
  </si>
  <si>
    <t>C.</t>
  </si>
  <si>
    <t>B.</t>
  </si>
  <si>
    <t>A.</t>
  </si>
  <si>
    <t>Appendix B - Discussion of the Program</t>
  </si>
  <si>
    <t>TRC Benefits ($):</t>
  </si>
  <si>
    <t>Peak kW saved as a percentage of LDC peak kW load (%):</t>
  </si>
  <si>
    <t>Total kWh saved as a percentage of total kWh delivered (%):</t>
  </si>
  <si>
    <t>Other resources saved :</t>
  </si>
  <si>
    <t>in year</t>
  </si>
  <si>
    <t>lifecycle</t>
  </si>
  <si>
    <t>Description of the program (including intent, design, delivery, partnerships and evaluation):</t>
  </si>
  <si>
    <t>Efficient technology:</t>
  </si>
  <si>
    <t>Base case technology:</t>
  </si>
  <si>
    <t>Benefit to Cost Ratio (TRC Benefits/TRC Costs):</t>
  </si>
  <si>
    <t>Energy saved (kWh):</t>
  </si>
  <si>
    <t>Controlled load (kW)</t>
  </si>
  <si>
    <t>Dispatchable load (kW):</t>
  </si>
  <si>
    <t>Amount of KVar installed (KVar):</t>
  </si>
  <si>
    <t>TRC Costs ($):</t>
  </si>
  <si>
    <t>Amount of DG installed (kW):</t>
  </si>
  <si>
    <t>Fuel type:</t>
  </si>
  <si>
    <t>Metric (specify):</t>
  </si>
  <si>
    <t>Total peak demand saved (kW):</t>
  </si>
  <si>
    <t>Net TRC value ($):</t>
  </si>
  <si>
    <t>Benefit to cost ratio:</t>
  </si>
  <si>
    <t>Demand Response Programs:</t>
  </si>
  <si>
    <t>Peak hours dispatched in year (hours):</t>
  </si>
  <si>
    <t>Distributed Generation and Load Displacement Programs:</t>
  </si>
  <si>
    <t>Peak load savings (kW):</t>
  </si>
  <si>
    <t>Energy generated (kWh):</t>
  </si>
  <si>
    <t>Peak energy generated (kWh):</t>
  </si>
  <si>
    <t>Demand savings (kW):</t>
  </si>
  <si>
    <t xml:space="preserve">E. </t>
  </si>
  <si>
    <t>Measure 1</t>
  </si>
  <si>
    <t>Measure 2 (if applicable)</t>
  </si>
  <si>
    <t>Measure 3 (if applicable)</t>
  </si>
  <si>
    <t>Number of participants or units delivered:</t>
  </si>
  <si>
    <r>
      <t>Results:</t>
    </r>
    <r>
      <rPr>
        <sz val="10"/>
        <rFont val="Arial"/>
        <family val="2"/>
      </rPr>
      <t xml:space="preserve"> (one or more category may apply)</t>
    </r>
  </si>
  <si>
    <t>Energy shifted On-peak to Mid-peak (kWh):</t>
  </si>
  <si>
    <t>Energy shifted On-peak to Off-peak (kWh):</t>
  </si>
  <si>
    <t>Energy shifted Mid-peak to Off-peak (kWh):</t>
  </si>
  <si>
    <t>Utility discount rate (%):</t>
  </si>
  <si>
    <t>Incremental capital:</t>
  </si>
  <si>
    <t>Incentive:</t>
  </si>
  <si>
    <t>Incremental O&amp;M:</t>
  </si>
  <si>
    <t>Total TRC costs:</t>
  </si>
  <si>
    <t>Net TRC (in year CDN $):</t>
  </si>
  <si>
    <t>Actual Program Costs:</t>
  </si>
  <si>
    <t>Appendix C - Program and Portfolio Totals</t>
  </si>
  <si>
    <t>$ Net TRC Benefits</t>
  </si>
  <si>
    <t>Benefit/Cost Ratio</t>
  </si>
  <si>
    <t>LDC's CDM PORTFOLIO TOTALS</t>
  </si>
  <si>
    <t>TOTAL ALL LDC COSTS</t>
  </si>
  <si>
    <t>Incremental Measure Costs (Equipment Costs)</t>
  </si>
  <si>
    <t>**LDC' PORTFOLIO TRC</t>
  </si>
  <si>
    <t>* The savings and spending information from this row is to be carried forward to Appendix A.</t>
  </si>
  <si>
    <t>Assumptions &amp; Comments:</t>
  </si>
  <si>
    <t>Other #1</t>
  </si>
  <si>
    <t>Other #2</t>
  </si>
  <si>
    <r>
      <t>2</t>
    </r>
    <r>
      <rPr>
        <i/>
        <sz val="10"/>
        <rFont val="Arial"/>
        <family val="2"/>
      </rPr>
      <t xml:space="preserve"> Expenditures per KWh saved ($/kWh):</t>
    </r>
  </si>
  <si>
    <r>
      <t>3</t>
    </r>
    <r>
      <rPr>
        <i/>
        <sz val="10"/>
        <rFont val="Arial"/>
        <family val="2"/>
      </rPr>
      <t xml:space="preserve"> Expenditures per KW saved ($/kW):</t>
    </r>
  </si>
  <si>
    <r>
      <t xml:space="preserve">2 </t>
    </r>
    <r>
      <rPr>
        <sz val="10"/>
        <rFont val="Arial"/>
        <family val="0"/>
      </rPr>
      <t>Expenditures include all utility program costs (direct and indirect) for all programs which primarily generate energy savings.</t>
    </r>
  </si>
  <si>
    <r>
      <t xml:space="preserve">3 </t>
    </r>
    <r>
      <rPr>
        <sz val="10"/>
        <rFont val="Arial"/>
        <family val="0"/>
      </rPr>
      <t>Expenditures include all utility program costs (direct and indirect) for all programs which primarily generate capacity savings.</t>
    </r>
  </si>
  <si>
    <r>
      <t>4</t>
    </r>
    <r>
      <rPr>
        <sz val="10"/>
        <rFont val="Arial"/>
        <family val="0"/>
      </rPr>
      <t xml:space="preserve"> Please report spending related to 3rd tranche of MARR funding only.  TRC calculations are not required for Smart Meters.  Only actual expenditures for the year need to be reported.</t>
    </r>
  </si>
  <si>
    <r>
      <t>5</t>
    </r>
    <r>
      <rPr>
        <b/>
        <sz val="10"/>
        <rFont val="Arial"/>
        <family val="2"/>
      </rPr>
      <t xml:space="preserve"> Cumulative Totals Life-to-date</t>
    </r>
  </si>
  <si>
    <r>
      <t>4</t>
    </r>
    <r>
      <rPr>
        <b/>
        <sz val="10"/>
        <rFont val="Arial"/>
        <family val="2"/>
      </rPr>
      <t xml:space="preserve"> Smart Meters</t>
    </r>
  </si>
  <si>
    <t>Utility program cost (excluding incentives):</t>
  </si>
  <si>
    <t>** The TRC information from this row is to be carried forward to Appendix A.</t>
  </si>
  <si>
    <r>
      <t>1</t>
    </r>
    <r>
      <rPr>
        <sz val="10"/>
        <rFont val="Arial"/>
        <family val="2"/>
      </rPr>
      <t xml:space="preserve"> Expenditures are reported on accrual basis.</t>
    </r>
  </si>
  <si>
    <t>(complete this Appendix for each program)</t>
  </si>
  <si>
    <t>Name of Program A</t>
  </si>
  <si>
    <t>Name of Program B</t>
  </si>
  <si>
    <t>Name of Program C</t>
  </si>
  <si>
    <t>Name of Program D</t>
  </si>
  <si>
    <t>Name of Program E</t>
  </si>
  <si>
    <t>Name of Program F</t>
  </si>
  <si>
    <t>Name of Program G</t>
  </si>
  <si>
    <t>Name of Program H</t>
  </si>
  <si>
    <t>Name of Program I</t>
  </si>
  <si>
    <t>Name of Program J</t>
  </si>
  <si>
    <t xml:space="preserve">*TOTALS FOR ALL APPENDIX B </t>
  </si>
  <si>
    <t xml:space="preserve">List each Appendix B in the cells below;  Insert additional rows as required.  </t>
  </si>
  <si>
    <t>Note:  To ensure the integrity of the formulas, please insert the additional rows in the middle of the list below.</t>
  </si>
  <si>
    <t>Only spending information that was authorized under the 3rd tranche of MARR is required to be reported for Smart Meters.</t>
  </si>
  <si>
    <r>
      <t xml:space="preserve">Any </t>
    </r>
    <r>
      <rPr>
        <b/>
        <i/>
        <u val="single"/>
        <sz val="10"/>
        <color indexed="12"/>
        <rFont val="Arial"/>
        <family val="2"/>
      </rPr>
      <t>other</t>
    </r>
    <r>
      <rPr>
        <i/>
        <sz val="10"/>
        <color indexed="12"/>
        <rFont val="Arial"/>
        <family val="2"/>
      </rPr>
      <t xml:space="preserve"> Indirect Costs not attributable to any specific program</t>
    </r>
  </si>
  <si>
    <t>Lifecycle (kWh) Savings</t>
  </si>
  <si>
    <t>Total Peak Demand (kW) Saved</t>
  </si>
  <si>
    <t>7. Smart Meters Program</t>
  </si>
  <si>
    <t>Lifecycle (kWh) Savings:</t>
  </si>
  <si>
    <t>Report Year:</t>
  </si>
  <si>
    <t>Report Year Total kWh Saved</t>
  </si>
  <si>
    <t>Report Year Gross C&amp;DM Expenditures ($)</t>
  </si>
  <si>
    <t>Life-to-date TRC Results:</t>
  </si>
  <si>
    <t>Number of participants or units delivered for reporting year:</t>
  </si>
  <si>
    <t>Reporting Year</t>
  </si>
  <si>
    <t>Cumulative Results:</t>
  </si>
  <si>
    <t>Cumulative Lifecycle</t>
  </si>
  <si>
    <t>Cumulative Annual Savings</t>
  </si>
  <si>
    <t>Report Year Total kWh saved (kWh):</t>
  </si>
  <si>
    <r>
      <t>1</t>
    </r>
    <r>
      <rPr>
        <i/>
        <sz val="10"/>
        <rFont val="Arial"/>
        <family val="2"/>
      </rPr>
      <t xml:space="preserve"> Report Year Gross C&amp;DM expenditures ($):</t>
    </r>
  </si>
  <si>
    <t xml:space="preserve">Appendix A - Evaluation of the CDM Plan </t>
  </si>
  <si>
    <t>Highlighted boxes are to be completed manually, white boxes are linked to Appendix C and will be brought forward automatically.</t>
  </si>
  <si>
    <t>For technologies which have not been deployed but for which the LDC has incurred costs, report only the TRC costs on a present value basis.  Incentives (e.g. rebates) from the LDC to a customer are not a component of the TRC costs.  However, payments made to a third party service provider to run an incentives program are program costs, and are to be included as TRC costs under the "Utility Program Costs" line.</t>
  </si>
  <si>
    <t>TRC Benefits (PV)</t>
  </si>
  <si>
    <t>TRC Costs (PV)</t>
  </si>
  <si>
    <t>Number of Participants or units delivered life to date</t>
  </si>
  <si>
    <t>Energy savings (kWh):</t>
  </si>
  <si>
    <t>Cumulative Life to Date</t>
  </si>
  <si>
    <r>
      <t xml:space="preserve">Benefits should be estimated if costs have been incurred </t>
    </r>
    <r>
      <rPr>
        <u val="single"/>
        <sz val="7"/>
        <rFont val="Arial"/>
        <family val="2"/>
      </rPr>
      <t xml:space="preserve">and </t>
    </r>
    <r>
      <rPr>
        <sz val="7"/>
        <rFont val="Arial"/>
        <family val="0"/>
      </rPr>
      <t xml:space="preserve">the technology has been deployed.  Benefits reflect the present value of the measure for the number of units deployed in the year, i.e. the number of units times the net present value per unit benefit specified in the TRC Guide.  </t>
    </r>
  </si>
  <si>
    <t>Distribution system power factor at beginning of year (%):</t>
  </si>
  <si>
    <t>Total for 2007</t>
  </si>
  <si>
    <r>
      <t>5</t>
    </r>
    <r>
      <rPr>
        <sz val="10"/>
        <rFont val="Arial"/>
        <family val="0"/>
      </rPr>
      <t xml:space="preserve"> Includes total for the reporting year, plus prior year, if any (for example, 2007 CDM Annual report for third tranche will include 2006, 2005 and 2004 numbers, if any.</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</si>
</sst>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_-&quot;$&quot;* #,##0.0_-;\-&quot;$&quot;* #,##0.0_-;_-&quot;$&quot;* &quot;-&quot;??_-;_-@_-"/>
    <numFmt numFmtId="174" formatCode="_-&quot;$&quot;* #,##0_-;\-&quot;$&quot;* #,##0_-;_-&quot;$&quot;* &quot;-&quot;??_-;_-@_-"/>
    <numFmt numFmtId="175" formatCode="_-* #,##0.0_-;\-* #,##0.0_-;_-* &quot;-&quot;??_-;_-@_-"/>
    <numFmt numFmtId="176" formatCode="_-* #,##0_-;\-* #,##0_-;_-* &quot;-&quot;??_-;_-@_-"/>
    <numFmt numFmtId="177" formatCode="#,##0_ ;\-#,##0\ "/>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b/>
      <sz val="14"/>
      <color indexed="10"/>
      <name val="Arial"/>
      <family val="2"/>
    </font>
    <font>
      <b/>
      <u val="single"/>
      <sz val="10"/>
      <name val="Arial"/>
      <family val="2"/>
    </font>
    <font>
      <i/>
      <sz val="9"/>
      <name val="Arial"/>
      <family val="2"/>
    </font>
    <font>
      <b/>
      <u val="single"/>
      <sz val="24"/>
      <name val="Arial Black"/>
      <family val="2"/>
    </font>
    <font>
      <sz val="6"/>
      <name val="Arial"/>
      <family val="0"/>
    </font>
    <font>
      <sz val="7"/>
      <name val="Arial"/>
      <family val="0"/>
    </font>
    <font>
      <i/>
      <sz val="6"/>
      <name val="Arial"/>
      <family val="2"/>
    </font>
    <font>
      <b/>
      <sz val="6"/>
      <name val="Arial"/>
      <family val="2"/>
    </font>
    <font>
      <u val="single"/>
      <sz val="7"/>
      <name val="Arial"/>
      <family val="2"/>
    </font>
    <font>
      <i/>
      <sz val="10"/>
      <color indexed="12"/>
      <name val="Arial"/>
      <family val="2"/>
    </font>
    <font>
      <b/>
      <sz val="10"/>
      <color indexed="10"/>
      <name val="Arial"/>
      <family val="2"/>
    </font>
    <font>
      <b/>
      <u val="single"/>
      <sz val="16"/>
      <name val="Arial"/>
      <family val="2"/>
    </font>
    <font>
      <b/>
      <i/>
      <u val="single"/>
      <sz val="10"/>
      <color indexed="12"/>
      <name val="Arial"/>
      <family val="2"/>
    </font>
    <font>
      <b/>
      <u val="single"/>
      <sz val="20"/>
      <name val="Arial Black"/>
      <family val="2"/>
    </font>
    <font>
      <b/>
      <sz val="14"/>
      <name val="Arial"/>
      <family val="2"/>
    </font>
    <font>
      <b/>
      <sz val="8"/>
      <name val="Arial"/>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thin"/>
      <right style="thin"/>
      <top style="thin"/>
      <bottom style="thin"/>
    </border>
    <border>
      <left>
        <color indexed="63"/>
      </left>
      <right>
        <color indexed="63"/>
      </right>
      <top style="medium">
        <color indexed="9"/>
      </top>
      <bottom>
        <color indexed="63"/>
      </bottom>
    </border>
    <border>
      <left>
        <color indexed="63"/>
      </left>
      <right>
        <color indexed="63"/>
      </right>
      <top>
        <color indexed="63"/>
      </top>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style="thick">
        <color indexed="9"/>
      </left>
      <right style="thick">
        <color indexed="9"/>
      </right>
      <top style="thick">
        <color indexed="9"/>
      </top>
      <bottom style="thick">
        <color indexed="9"/>
      </bottom>
    </border>
    <border>
      <left style="thick">
        <color indexed="9"/>
      </left>
      <right style="thick">
        <color indexed="9"/>
      </right>
      <top>
        <color indexed="63"/>
      </top>
      <bottom style="thick">
        <color indexed="9"/>
      </bottom>
    </border>
    <border>
      <left>
        <color indexed="63"/>
      </left>
      <right style="thick">
        <color indexed="9"/>
      </right>
      <top style="thick">
        <color indexed="9"/>
      </top>
      <bottom style="thick">
        <color indexed="9"/>
      </botto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style="thick">
        <color indexed="9"/>
      </right>
      <top style="thin"/>
      <bottom style="double"/>
    </border>
    <border>
      <left>
        <color indexed="63"/>
      </left>
      <right>
        <color indexed="63"/>
      </right>
      <top style="thin"/>
      <bottom style="double"/>
    </border>
    <border>
      <left style="thick">
        <color indexed="9"/>
      </left>
      <right>
        <color indexed="63"/>
      </right>
      <top style="thin"/>
      <bottom style="medium"/>
    </border>
    <border>
      <left style="thick">
        <color indexed="9"/>
      </left>
      <right style="thick">
        <color indexed="9"/>
      </right>
      <top style="thin"/>
      <bottom style="medium"/>
    </border>
    <border>
      <left style="thick">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color indexed="9"/>
      </left>
      <right>
        <color indexed="63"/>
      </right>
      <top style="thin">
        <color indexed="8"/>
      </top>
      <bottom style="medium"/>
    </border>
    <border>
      <left style="thick">
        <color indexed="9"/>
      </left>
      <right style="thick">
        <color indexed="9"/>
      </right>
      <top style="thin">
        <color indexed="8"/>
      </top>
      <bottom style="medium"/>
    </border>
    <border>
      <left>
        <color indexed="63"/>
      </left>
      <right>
        <color indexed="63"/>
      </right>
      <top style="thick">
        <color indexed="9"/>
      </top>
      <bottom style="thin"/>
    </border>
    <border>
      <left style="thick">
        <color indexed="9"/>
      </left>
      <right style="thick">
        <color indexed="9"/>
      </right>
      <top style="thick">
        <color indexed="9"/>
      </top>
      <bottom>
        <color indexed="63"/>
      </bottom>
    </border>
    <border>
      <left>
        <color indexed="63"/>
      </left>
      <right>
        <color indexed="63"/>
      </right>
      <top style="thin"/>
      <bottom style="thick">
        <color indexed="9"/>
      </bottom>
    </border>
    <border>
      <left style="medium"/>
      <right style="thin"/>
      <top style="thin"/>
      <bottom style="medium"/>
    </border>
    <border>
      <left>
        <color indexed="63"/>
      </left>
      <right>
        <color indexed="63"/>
      </right>
      <top style="thick">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0" fillId="2" borderId="0" xfId="0" applyFill="1" applyBorder="1" applyAlignment="1">
      <alignment/>
    </xf>
    <xf numFmtId="0" fontId="0" fillId="2" borderId="0" xfId="0" applyFill="1" applyBorder="1" applyAlignment="1">
      <alignment/>
    </xf>
    <xf numFmtId="0" fontId="1" fillId="2" borderId="0" xfId="0" applyFont="1" applyFill="1" applyBorder="1" applyAlignment="1">
      <alignment/>
    </xf>
    <xf numFmtId="0" fontId="0" fillId="2" borderId="0" xfId="0" applyFill="1" applyBorder="1" applyAlignment="1">
      <alignment horizontal="center"/>
    </xf>
    <xf numFmtId="42" fontId="0" fillId="2" borderId="0" xfId="0" applyNumberFormat="1" applyFill="1" applyBorder="1" applyAlignment="1">
      <alignment/>
    </xf>
    <xf numFmtId="0" fontId="1" fillId="2" borderId="0" xfId="0" applyFont="1" applyFill="1" applyBorder="1" applyAlignment="1">
      <alignment horizontal="center"/>
    </xf>
    <xf numFmtId="5" fontId="0" fillId="3" borderId="1" xfId="0" applyNumberFormat="1" applyFill="1" applyBorder="1" applyAlignment="1">
      <alignment horizontal="center" vertical="center"/>
    </xf>
    <xf numFmtId="0" fontId="0" fillId="2" borderId="0" xfId="0" applyFill="1" applyBorder="1" applyAlignment="1">
      <alignment vertical="top"/>
    </xf>
    <xf numFmtId="0" fontId="0" fillId="2" borderId="0" xfId="0" applyFill="1" applyBorder="1" applyAlignment="1">
      <alignment horizontal="left"/>
    </xf>
    <xf numFmtId="0" fontId="1" fillId="2" borderId="0" xfId="0" applyFont="1" applyFill="1" applyBorder="1" applyAlignment="1">
      <alignment vertical="top"/>
    </xf>
    <xf numFmtId="0" fontId="1" fillId="2" borderId="0" xfId="0" applyFont="1" applyFill="1" applyBorder="1" applyAlignment="1">
      <alignment horizontal="left"/>
    </xf>
    <xf numFmtId="0" fontId="5" fillId="2" borderId="0" xfId="0" applyFont="1" applyFill="1" applyBorder="1" applyAlignment="1">
      <alignment/>
    </xf>
    <xf numFmtId="0" fontId="5" fillId="2" borderId="0" xfId="0" applyFont="1" applyFill="1" applyBorder="1" applyAlignment="1">
      <alignment horizontal="left"/>
    </xf>
    <xf numFmtId="0" fontId="5" fillId="2" borderId="0" xfId="0" applyFont="1" applyFill="1" applyBorder="1" applyAlignment="1">
      <alignment horizontal="left" wrapText="1"/>
    </xf>
    <xf numFmtId="44" fontId="0" fillId="2" borderId="0" xfId="0" applyNumberFormat="1" applyFill="1" applyBorder="1" applyAlignment="1">
      <alignment horizontal="left" vertical="center"/>
    </xf>
    <xf numFmtId="0" fontId="5" fillId="2" borderId="0"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vertical="top"/>
    </xf>
    <xf numFmtId="0" fontId="7" fillId="2" borderId="0" xfId="0" applyFont="1" applyFill="1" applyBorder="1" applyAlignment="1">
      <alignment/>
    </xf>
    <xf numFmtId="0" fontId="8" fillId="2" borderId="0" xfId="0" applyFont="1" applyFill="1" applyBorder="1" applyAlignment="1">
      <alignment horizontal="left"/>
    </xf>
    <xf numFmtId="44" fontId="5" fillId="2" borderId="2" xfId="0" applyNumberFormat="1" applyFont="1" applyFill="1" applyBorder="1" applyAlignment="1">
      <alignment horizontal="center" vertical="center"/>
    </xf>
    <xf numFmtId="0" fontId="8" fillId="2" borderId="0" xfId="0" applyFont="1" applyFill="1" applyBorder="1" applyAlignment="1">
      <alignment horizontal="right"/>
    </xf>
    <xf numFmtId="44" fontId="8" fillId="2" borderId="0" xfId="0" applyNumberFormat="1" applyFont="1" applyFill="1" applyBorder="1" applyAlignment="1">
      <alignment horizontal="left"/>
    </xf>
    <xf numFmtId="0" fontId="8" fillId="2" borderId="2" xfId="0" applyFont="1" applyFill="1" applyBorder="1" applyAlignment="1">
      <alignment horizontal="left"/>
    </xf>
    <xf numFmtId="0" fontId="0" fillId="2" borderId="3" xfId="0" applyFill="1" applyBorder="1" applyAlignment="1">
      <alignment/>
    </xf>
    <xf numFmtId="0" fontId="0" fillId="2" borderId="3" xfId="0" applyFill="1" applyBorder="1" applyAlignment="1">
      <alignment horizontal="left" vertical="top"/>
    </xf>
    <xf numFmtId="0" fontId="5" fillId="2" borderId="3" xfId="0" applyFont="1" applyFill="1" applyBorder="1" applyAlignment="1">
      <alignment/>
    </xf>
    <xf numFmtId="0" fontId="0" fillId="2" borderId="3" xfId="0" applyFill="1" applyBorder="1" applyAlignment="1">
      <alignment horizontal="left"/>
    </xf>
    <xf numFmtId="0" fontId="5" fillId="2" borderId="3" xfId="0" applyFont="1" applyFill="1" applyBorder="1" applyAlignment="1">
      <alignment/>
    </xf>
    <xf numFmtId="0" fontId="5" fillId="3" borderId="1" xfId="0" applyFont="1" applyFill="1" applyBorder="1" applyAlignment="1">
      <alignment horizontal="right" vertical="center" wrapText="1"/>
    </xf>
    <xf numFmtId="0" fontId="0" fillId="3" borderId="4" xfId="0" applyFill="1" applyBorder="1" applyAlignment="1">
      <alignment/>
    </xf>
    <xf numFmtId="0" fontId="5" fillId="2" borderId="5" xfId="0" applyFont="1" applyFill="1" applyBorder="1" applyAlignment="1">
      <alignment horizontal="left"/>
    </xf>
    <xf numFmtId="0" fontId="8" fillId="2" borderId="0" xfId="0" applyFont="1" applyFill="1" applyBorder="1" applyAlignment="1">
      <alignment horizontal="center"/>
    </xf>
    <xf numFmtId="0" fontId="1" fillId="2" borderId="3" xfId="0" applyFont="1" applyFill="1" applyBorder="1" applyAlignment="1">
      <alignment horizontal="left" vertical="top"/>
    </xf>
    <xf numFmtId="44" fontId="5" fillId="2" borderId="0" xfId="0" applyNumberFormat="1" applyFont="1" applyFill="1" applyBorder="1" applyAlignment="1">
      <alignment horizontal="center" vertical="center"/>
    </xf>
    <xf numFmtId="0" fontId="5" fillId="2" borderId="0" xfId="0" applyFont="1" applyFill="1" applyBorder="1" applyAlignment="1">
      <alignment horizontal="center"/>
    </xf>
    <xf numFmtId="0" fontId="0" fillId="3" borderId="6" xfId="0" applyFill="1" applyBorder="1" applyAlignment="1">
      <alignment/>
    </xf>
    <xf numFmtId="0" fontId="5" fillId="3" borderId="4" xfId="0" applyFont="1" applyFill="1" applyBorder="1" applyAlignment="1">
      <alignment horizontal="left"/>
    </xf>
    <xf numFmtId="44" fontId="5" fillId="3" borderId="6" xfId="0" applyNumberFormat="1" applyFont="1" applyFill="1" applyBorder="1" applyAlignment="1">
      <alignment horizontal="center" vertical="center"/>
    </xf>
    <xf numFmtId="44" fontId="5" fillId="0" borderId="6" xfId="0" applyNumberFormat="1" applyFont="1" applyFill="1" applyBorder="1" applyAlignment="1">
      <alignment horizontal="center" vertical="center"/>
    </xf>
    <xf numFmtId="44" fontId="0" fillId="3" borderId="6" xfId="0" applyNumberFormat="1" applyFill="1" applyBorder="1" applyAlignment="1">
      <alignment horizontal="left" vertical="center"/>
    </xf>
    <xf numFmtId="0" fontId="0" fillId="3" borderId="6" xfId="0" applyFill="1" applyBorder="1" applyAlignment="1">
      <alignment horizontal="left"/>
    </xf>
    <xf numFmtId="0" fontId="5" fillId="0" borderId="6" xfId="0" applyFont="1" applyFill="1" applyBorder="1" applyAlignment="1">
      <alignment horizontal="center"/>
    </xf>
    <xf numFmtId="0" fontId="0" fillId="0" borderId="6" xfId="0" applyFill="1" applyBorder="1" applyAlignment="1">
      <alignment/>
    </xf>
    <xf numFmtId="0" fontId="0" fillId="3" borderId="6" xfId="0" applyFill="1" applyBorder="1" applyAlignment="1">
      <alignment/>
    </xf>
    <xf numFmtId="0" fontId="0" fillId="0" borderId="6" xfId="0" applyFill="1" applyBorder="1" applyAlignment="1">
      <alignment/>
    </xf>
    <xf numFmtId="44" fontId="0" fillId="3" borderId="6" xfId="0" applyNumberFormat="1" applyFill="1" applyBorder="1" applyAlignment="1">
      <alignment horizontal="left"/>
    </xf>
    <xf numFmtId="44" fontId="0" fillId="0" borderId="6" xfId="0" applyNumberFormat="1" applyFill="1" applyBorder="1" applyAlignment="1">
      <alignment horizontal="left"/>
    </xf>
    <xf numFmtId="0" fontId="0" fillId="3" borderId="6" xfId="0" applyFill="1" applyBorder="1" applyAlignment="1">
      <alignment horizontal="right"/>
    </xf>
    <xf numFmtId="0" fontId="0" fillId="0" borderId="6" xfId="0" applyFill="1" applyBorder="1" applyAlignment="1">
      <alignment horizontal="right"/>
    </xf>
    <xf numFmtId="44" fontId="0" fillId="0" borderId="7" xfId="0" applyNumberFormat="1" applyFill="1" applyBorder="1" applyAlignment="1">
      <alignment horizontal="left" vertical="center"/>
    </xf>
    <xf numFmtId="0" fontId="0" fillId="2" borderId="0" xfId="0" applyFill="1" applyBorder="1" applyAlignment="1">
      <alignment wrapText="1"/>
    </xf>
    <xf numFmtId="0" fontId="0" fillId="0" borderId="0" xfId="0" applyAlignment="1">
      <alignment/>
    </xf>
    <xf numFmtId="0" fontId="0" fillId="0" borderId="0" xfId="0" applyFill="1" applyBorder="1" applyAlignment="1">
      <alignment/>
    </xf>
    <xf numFmtId="0" fontId="0" fillId="2" borderId="0" xfId="0" applyFill="1" applyBorder="1" applyAlignment="1">
      <alignment horizontal="left" vertical="top"/>
    </xf>
    <xf numFmtId="0" fontId="0" fillId="0" borderId="0" xfId="0" applyFill="1" applyBorder="1" applyAlignment="1">
      <alignment/>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2" borderId="0" xfId="0" applyFill="1" applyAlignment="1">
      <alignment/>
    </xf>
    <xf numFmtId="0" fontId="0" fillId="3" borderId="8" xfId="0" applyFill="1" applyBorder="1" applyAlignment="1">
      <alignment vertical="top"/>
    </xf>
    <xf numFmtId="0" fontId="0" fillId="3" borderId="6" xfId="0" applyFill="1" applyBorder="1" applyAlignment="1">
      <alignment vertical="top"/>
    </xf>
    <xf numFmtId="0" fontId="0" fillId="3" borderId="4" xfId="0" applyFill="1" applyBorder="1" applyAlignment="1">
      <alignment horizontal="left" vertical="top"/>
    </xf>
    <xf numFmtId="0" fontId="5" fillId="2" borderId="0" xfId="0" applyFont="1" applyFill="1" applyBorder="1" applyAlignment="1">
      <alignment vertical="top"/>
    </xf>
    <xf numFmtId="0" fontId="5" fillId="2" borderId="0" xfId="0" applyFont="1" applyFill="1" applyBorder="1" applyAlignment="1">
      <alignment horizontal="left" vertical="top"/>
    </xf>
    <xf numFmtId="0" fontId="0" fillId="2" borderId="0" xfId="0" applyFill="1" applyBorder="1" applyAlignment="1">
      <alignment horizontal="center" vertical="top"/>
    </xf>
    <xf numFmtId="0" fontId="0" fillId="3" borderId="9" xfId="0" applyFill="1" applyBorder="1" applyAlignment="1">
      <alignment/>
    </xf>
    <xf numFmtId="0" fontId="0" fillId="3" borderId="8" xfId="0" applyFill="1" applyBorder="1" applyAlignment="1">
      <alignment/>
    </xf>
    <xf numFmtId="0" fontId="0" fillId="2" borderId="10" xfId="0" applyFill="1" applyBorder="1" applyAlignment="1">
      <alignment horizontal="left"/>
    </xf>
    <xf numFmtId="0" fontId="0" fillId="2" borderId="7" xfId="0" applyFill="1" applyBorder="1" applyAlignment="1">
      <alignment horizontal="left"/>
    </xf>
    <xf numFmtId="0" fontId="0" fillId="2" borderId="11" xfId="0" applyFill="1" applyBorder="1" applyAlignment="1">
      <alignment/>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0" fillId="2" borderId="12" xfId="0" applyFill="1" applyBorder="1" applyAlignment="1">
      <alignment/>
    </xf>
    <xf numFmtId="0" fontId="7" fillId="2" borderId="11" xfId="0" applyFont="1" applyFill="1" applyBorder="1" applyAlignment="1">
      <alignment/>
    </xf>
    <xf numFmtId="0" fontId="7" fillId="2" borderId="11" xfId="0" applyFont="1" applyFill="1" applyBorder="1" applyAlignment="1">
      <alignment/>
    </xf>
    <xf numFmtId="0" fontId="0" fillId="2" borderId="11" xfId="0"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right"/>
    </xf>
    <xf numFmtId="0" fontId="7" fillId="0" borderId="0" xfId="0" applyFont="1" applyAlignment="1">
      <alignment/>
    </xf>
    <xf numFmtId="0" fontId="0" fillId="0" borderId="0" xfId="0" applyAlignment="1">
      <alignment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wrapText="1"/>
    </xf>
    <xf numFmtId="0" fontId="0" fillId="0" borderId="0" xfId="0" applyBorder="1" applyAlignment="1">
      <alignment/>
    </xf>
    <xf numFmtId="0" fontId="5" fillId="0" borderId="0" xfId="0" applyFont="1" applyAlignment="1">
      <alignment/>
    </xf>
    <xf numFmtId="0" fontId="10" fillId="2" borderId="0" xfId="0" applyFont="1" applyFill="1" applyBorder="1" applyAlignment="1">
      <alignment horizontal="right" vertical="top"/>
    </xf>
    <xf numFmtId="0" fontId="5" fillId="2" borderId="0" xfId="0" applyFont="1" applyFill="1" applyBorder="1" applyAlignment="1">
      <alignment horizontal="right" vertical="center"/>
    </xf>
    <xf numFmtId="5" fontId="0" fillId="0" borderId="1" xfId="0" applyNumberFormat="1" applyFill="1" applyBorder="1" applyAlignment="1">
      <alignment horizontal="center" vertical="center"/>
    </xf>
    <xf numFmtId="0" fontId="10" fillId="2" borderId="0" xfId="0" applyFont="1" applyFill="1" applyBorder="1" applyAlignment="1">
      <alignment/>
    </xf>
    <xf numFmtId="0" fontId="0" fillId="0" borderId="0" xfId="0" applyFont="1" applyFill="1" applyBorder="1" applyAlignment="1">
      <alignment/>
    </xf>
    <xf numFmtId="0" fontId="0" fillId="0" borderId="0" xfId="0" applyFill="1" applyAlignment="1">
      <alignment/>
    </xf>
    <xf numFmtId="44" fontId="0" fillId="0" borderId="13" xfId="0" applyNumberFormat="1" applyFill="1" applyBorder="1" applyAlignment="1">
      <alignment horizontal="left" vertical="center"/>
    </xf>
    <xf numFmtId="0" fontId="7" fillId="0" borderId="0" xfId="0" applyFont="1" applyFill="1" applyBorder="1" applyAlignment="1">
      <alignment/>
    </xf>
    <xf numFmtId="0" fontId="5" fillId="2" borderId="14" xfId="0" applyFont="1" applyFill="1" applyBorder="1" applyAlignment="1">
      <alignment horizontal="left"/>
    </xf>
    <xf numFmtId="44" fontId="0" fillId="2" borderId="14" xfId="0" applyNumberFormat="1" applyFill="1" applyBorder="1" applyAlignment="1">
      <alignment horizontal="left" vertical="center"/>
    </xf>
    <xf numFmtId="0" fontId="0" fillId="4" borderId="0" xfId="0" applyFill="1" applyAlignment="1">
      <alignment/>
    </xf>
    <xf numFmtId="0" fontId="1" fillId="0" borderId="0" xfId="0" applyFont="1" applyAlignment="1">
      <alignment horizontal="left" wrapText="1"/>
    </xf>
    <xf numFmtId="0" fontId="15" fillId="0" borderId="0" xfId="0" applyFont="1" applyAlignment="1">
      <alignment horizontal="left" vertical="center" wrapText="1"/>
    </xf>
    <xf numFmtId="42" fontId="0" fillId="2" borderId="15" xfId="0" applyNumberFormat="1" applyFill="1" applyBorder="1" applyAlignment="1">
      <alignment/>
    </xf>
    <xf numFmtId="42" fontId="0" fillId="2" borderId="16" xfId="0" applyNumberFormat="1" applyFill="1" applyBorder="1" applyAlignment="1">
      <alignment/>
    </xf>
    <xf numFmtId="42" fontId="0" fillId="3" borderId="4" xfId="0" applyNumberFormat="1" applyFill="1" applyBorder="1" applyAlignment="1">
      <alignment/>
    </xf>
    <xf numFmtId="42" fontId="0" fillId="3" borderId="17" xfId="0" applyNumberFormat="1" applyFill="1" applyBorder="1" applyAlignment="1">
      <alignment/>
    </xf>
    <xf numFmtId="42" fontId="0" fillId="2" borderId="4" xfId="17" applyNumberFormat="1" applyFill="1" applyBorder="1" applyAlignment="1">
      <alignment/>
    </xf>
    <xf numFmtId="42" fontId="0" fillId="2" borderId="18" xfId="17" applyNumberFormat="1" applyFill="1" applyBorder="1" applyAlignment="1">
      <alignment/>
    </xf>
    <xf numFmtId="0" fontId="1" fillId="5" borderId="0" xfId="0" applyFont="1" applyFill="1" applyAlignment="1">
      <alignment/>
    </xf>
    <xf numFmtId="42" fontId="1" fillId="5" borderId="15" xfId="0" applyNumberFormat="1" applyFont="1" applyFill="1" applyBorder="1" applyAlignment="1">
      <alignment/>
    </xf>
    <xf numFmtId="2" fontId="0" fillId="2" borderId="4" xfId="0" applyNumberFormat="1" applyFill="1" applyBorder="1" applyAlignment="1">
      <alignment horizontal="center"/>
    </xf>
    <xf numFmtId="2" fontId="0" fillId="2" borderId="18" xfId="0" applyNumberFormat="1" applyFill="1" applyBorder="1" applyAlignment="1">
      <alignment horizontal="center"/>
    </xf>
    <xf numFmtId="2" fontId="0" fillId="2" borderId="16" xfId="0" applyNumberFormat="1" applyFill="1" applyBorder="1" applyAlignment="1">
      <alignment horizontal="center"/>
    </xf>
    <xf numFmtId="2" fontId="0" fillId="0" borderId="0" xfId="0" applyNumberFormat="1" applyAlignment="1">
      <alignment horizontal="center"/>
    </xf>
    <xf numFmtId="2" fontId="1" fillId="5" borderId="16" xfId="0" applyNumberFormat="1" applyFont="1" applyFill="1" applyBorder="1" applyAlignment="1">
      <alignment horizontal="center"/>
    </xf>
    <xf numFmtId="42" fontId="0" fillId="3" borderId="19" xfId="17" applyNumberFormat="1" applyFill="1" applyBorder="1" applyAlignment="1">
      <alignment vertical="center"/>
    </xf>
    <xf numFmtId="3" fontId="0" fillId="3" borderId="4" xfId="15" applyNumberFormat="1" applyFill="1" applyBorder="1" applyAlignment="1">
      <alignment/>
    </xf>
    <xf numFmtId="3" fontId="0" fillId="3" borderId="17" xfId="15" applyNumberFormat="1" applyFill="1" applyBorder="1" applyAlignment="1">
      <alignment/>
    </xf>
    <xf numFmtId="3" fontId="0" fillId="2" borderId="16" xfId="15" applyNumberFormat="1" applyFill="1" applyBorder="1" applyAlignment="1">
      <alignment/>
    </xf>
    <xf numFmtId="42" fontId="0" fillId="3" borderId="19" xfId="0" applyNumberFormat="1" applyFill="1" applyBorder="1" applyAlignment="1">
      <alignment/>
    </xf>
    <xf numFmtId="42" fontId="0" fillId="2" borderId="19" xfId="17" applyNumberFormat="1" applyFill="1" applyBorder="1" applyAlignment="1">
      <alignment/>
    </xf>
    <xf numFmtId="2" fontId="0" fillId="2" borderId="19" xfId="0" applyNumberFormat="1" applyFill="1" applyBorder="1" applyAlignment="1">
      <alignment horizontal="center"/>
    </xf>
    <xf numFmtId="3" fontId="0" fillId="3" borderId="19" xfId="15" applyNumberFormat="1" applyFill="1" applyBorder="1" applyAlignment="1">
      <alignment/>
    </xf>
    <xf numFmtId="0" fontId="1" fillId="0" borderId="20" xfId="0" applyFont="1" applyBorder="1" applyAlignment="1">
      <alignment horizontal="center" wrapText="1"/>
    </xf>
    <xf numFmtId="0" fontId="1" fillId="0" borderId="0" xfId="0" applyFont="1" applyAlignment="1">
      <alignment vertical="center" wrapText="1"/>
    </xf>
    <xf numFmtId="0" fontId="0" fillId="0" borderId="0" xfId="0" applyAlignment="1">
      <alignment vertical="center" wrapText="1"/>
    </xf>
    <xf numFmtId="42" fontId="0" fillId="2" borderId="18" xfId="0" applyNumberFormat="1" applyFill="1" applyBorder="1" applyAlignment="1">
      <alignment vertical="center" wrapText="1"/>
    </xf>
    <xf numFmtId="0" fontId="17" fillId="0" borderId="0" xfId="0" applyFont="1" applyAlignment="1">
      <alignment/>
    </xf>
    <xf numFmtId="0" fontId="17" fillId="0" borderId="0" xfId="0" applyFont="1" applyAlignment="1">
      <alignment horizontal="left"/>
    </xf>
    <xf numFmtId="42" fontId="0" fillId="3" borderId="15" xfId="0" applyNumberFormat="1" applyFill="1" applyBorder="1" applyAlignment="1">
      <alignment/>
    </xf>
    <xf numFmtId="2" fontId="0" fillId="3" borderId="15" xfId="0" applyNumberFormat="1" applyFill="1" applyBorder="1" applyAlignment="1">
      <alignment/>
    </xf>
    <xf numFmtId="0" fontId="15" fillId="0" borderId="0" xfId="0" applyFont="1" applyAlignment="1">
      <alignment vertical="center" wrapText="1"/>
    </xf>
    <xf numFmtId="42" fontId="0" fillId="3" borderId="18" xfId="0" applyNumberFormat="1" applyFill="1" applyBorder="1" applyAlignment="1">
      <alignment/>
    </xf>
    <xf numFmtId="0" fontId="13" fillId="0" borderId="21" xfId="0" applyFont="1" applyFill="1" applyBorder="1" applyAlignment="1">
      <alignment horizontal="center" wrapText="1"/>
    </xf>
    <xf numFmtId="0" fontId="1"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13" fillId="0" borderId="22" xfId="0" applyFont="1" applyFill="1" applyBorder="1" applyAlignment="1">
      <alignment horizontal="center"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5" xfId="0" applyFont="1" applyFill="1" applyBorder="1" applyAlignment="1">
      <alignment horizontal="right" vertical="center" wrapText="1"/>
    </xf>
    <xf numFmtId="0" fontId="12" fillId="2" borderId="25" xfId="0" applyFont="1" applyFill="1" applyBorder="1" applyAlignment="1">
      <alignment horizontal="right" vertical="center" wrapText="1"/>
    </xf>
    <xf numFmtId="0" fontId="12" fillId="2" borderId="26" xfId="0" applyFont="1" applyFill="1" applyBorder="1" applyAlignment="1">
      <alignment horizontal="right" vertical="center" wrapText="1"/>
    </xf>
    <xf numFmtId="0" fontId="5" fillId="2" borderId="27" xfId="0" applyFont="1" applyFill="1" applyBorder="1" applyAlignment="1">
      <alignment horizontal="right" vertical="center"/>
    </xf>
    <xf numFmtId="0" fontId="0" fillId="3" borderId="27" xfId="0" applyFill="1" applyBorder="1" applyAlignment="1">
      <alignment/>
    </xf>
    <xf numFmtId="0" fontId="5" fillId="3" borderId="28" xfId="0" applyFont="1" applyFill="1" applyBorder="1" applyAlignment="1">
      <alignment horizontal="right" vertical="center" wrapText="1"/>
    </xf>
    <xf numFmtId="0" fontId="1" fillId="2" borderId="29" xfId="0" applyFont="1" applyFill="1" applyBorder="1" applyAlignment="1">
      <alignment horizontal="center" vertical="center" wrapText="1"/>
    </xf>
    <xf numFmtId="0" fontId="5" fillId="3" borderId="30" xfId="0" applyFont="1" applyFill="1" applyBorder="1" applyAlignment="1">
      <alignment horizontal="right" vertical="center" wrapText="1"/>
    </xf>
    <xf numFmtId="5" fontId="0" fillId="0" borderId="31" xfId="0" applyNumberFormat="1" applyFill="1" applyBorder="1" applyAlignment="1">
      <alignment horizontal="center" vertical="center"/>
    </xf>
    <xf numFmtId="168" fontId="1" fillId="2" borderId="29"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42"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44" fontId="0" fillId="2" borderId="1" xfId="0" applyNumberFormat="1" applyFill="1" applyBorder="1" applyAlignment="1">
      <alignment horizontal="center" vertical="center"/>
    </xf>
    <xf numFmtId="44" fontId="0" fillId="2" borderId="31" xfId="0" applyNumberFormat="1" applyFill="1" applyBorder="1" applyAlignment="1">
      <alignment horizontal="center" vertical="center"/>
    </xf>
    <xf numFmtId="44" fontId="0" fillId="2" borderId="32" xfId="0" applyNumberFormat="1" applyFill="1" applyBorder="1" applyAlignment="1">
      <alignment horizontal="center" vertical="center"/>
    </xf>
    <xf numFmtId="44" fontId="0" fillId="2" borderId="33" xfId="0" applyNumberFormat="1" applyFill="1" applyBorder="1" applyAlignment="1">
      <alignment horizontal="center" vertical="center"/>
    </xf>
    <xf numFmtId="42" fontId="1" fillId="2" borderId="29" xfId="0" applyNumberFormat="1" applyFont="1" applyFill="1" applyBorder="1" applyAlignment="1">
      <alignment horizontal="center" vertical="center"/>
    </xf>
    <xf numFmtId="0" fontId="5" fillId="2" borderId="0" xfId="0" applyFont="1" applyFill="1" applyBorder="1" applyAlignment="1">
      <alignment wrapText="1"/>
    </xf>
    <xf numFmtId="0" fontId="8" fillId="2" borderId="0" xfId="0" applyFont="1" applyFill="1" applyBorder="1" applyAlignment="1">
      <alignment horizontal="right" indent="2"/>
    </xf>
    <xf numFmtId="0" fontId="0" fillId="3" borderId="4" xfId="0" applyFill="1" applyBorder="1" applyAlignment="1">
      <alignment horizontal="left"/>
    </xf>
    <xf numFmtId="176" fontId="0" fillId="3" borderId="19" xfId="15" applyNumberFormat="1" applyFill="1" applyBorder="1" applyAlignment="1">
      <alignment vertical="center"/>
    </xf>
    <xf numFmtId="0" fontId="0" fillId="3" borderId="0" xfId="0" applyFill="1" applyAlignment="1">
      <alignment/>
    </xf>
    <xf numFmtId="3" fontId="0" fillId="3" borderId="18" xfId="15" applyNumberFormat="1" applyFill="1" applyBorder="1" applyAlignment="1">
      <alignment/>
    </xf>
    <xf numFmtId="42" fontId="0" fillId="2" borderId="34" xfId="0" applyNumberFormat="1" applyFill="1" applyBorder="1" applyAlignment="1">
      <alignment/>
    </xf>
    <xf numFmtId="0" fontId="20" fillId="2" borderId="0" xfId="0" applyFont="1" applyFill="1" applyBorder="1" applyAlignment="1">
      <alignment horizontal="left"/>
    </xf>
    <xf numFmtId="42" fontId="0" fillId="2" borderId="35" xfId="0" applyNumberFormat="1" applyFill="1" applyBorder="1" applyAlignment="1">
      <alignment/>
    </xf>
    <xf numFmtId="2" fontId="0" fillId="2" borderId="35" xfId="0" applyNumberFormat="1" applyFill="1" applyBorder="1" applyAlignment="1">
      <alignment horizontal="center"/>
    </xf>
    <xf numFmtId="3" fontId="0" fillId="2" borderId="35" xfId="15" applyNumberFormat="1" applyFill="1" applyBorder="1" applyAlignment="1">
      <alignment/>
    </xf>
    <xf numFmtId="176" fontId="0" fillId="3" borderId="15" xfId="15" applyNumberFormat="1" applyFill="1" applyBorder="1" applyAlignment="1">
      <alignment/>
    </xf>
    <xf numFmtId="42" fontId="0" fillId="3" borderId="19" xfId="0" applyNumberFormat="1" applyFill="1" applyBorder="1" applyAlignment="1">
      <alignment vertical="center"/>
    </xf>
    <xf numFmtId="0" fontId="5" fillId="0" borderId="30" xfId="0" applyFont="1" applyFill="1" applyBorder="1" applyAlignment="1">
      <alignment horizontal="right" vertical="center" wrapText="1"/>
    </xf>
    <xf numFmtId="44" fontId="0" fillId="0" borderId="0" xfId="0" applyNumberFormat="1" applyFill="1" applyBorder="1" applyAlignment="1">
      <alignment horizontal="left" vertical="center"/>
    </xf>
    <xf numFmtId="0" fontId="5" fillId="2" borderId="0" xfId="0" applyFont="1" applyFill="1" applyBorder="1" applyAlignment="1">
      <alignment horizontal="center" wrapText="1"/>
    </xf>
    <xf numFmtId="44" fontId="0" fillId="0" borderId="0" xfId="0" applyNumberFormat="1" applyFill="1" applyBorder="1" applyAlignment="1">
      <alignment horizontal="left"/>
    </xf>
    <xf numFmtId="0" fontId="0" fillId="0" borderId="0" xfId="0" applyFill="1" applyBorder="1" applyAlignment="1">
      <alignment horizontal="right"/>
    </xf>
    <xf numFmtId="0" fontId="0" fillId="0" borderId="4" xfId="0" applyFill="1" applyBorder="1" applyAlignment="1">
      <alignment/>
    </xf>
    <xf numFmtId="0" fontId="0" fillId="0" borderId="7" xfId="0" applyFill="1" applyBorder="1" applyAlignment="1">
      <alignment/>
    </xf>
    <xf numFmtId="0" fontId="0" fillId="0" borderId="19" xfId="0" applyFill="1" applyBorder="1" applyAlignment="1">
      <alignment/>
    </xf>
    <xf numFmtId="0" fontId="0" fillId="2" borderId="18" xfId="0" applyFill="1" applyBorder="1" applyAlignment="1">
      <alignment/>
    </xf>
    <xf numFmtId="0" fontId="0" fillId="2" borderId="36" xfId="0" applyFill="1" applyBorder="1" applyAlignment="1">
      <alignment/>
    </xf>
    <xf numFmtId="0" fontId="0" fillId="2" borderId="37" xfId="0" applyFill="1" applyBorder="1" applyAlignment="1">
      <alignment/>
    </xf>
    <xf numFmtId="0" fontId="0" fillId="2" borderId="36" xfId="0" applyFill="1" applyBorder="1" applyAlignment="1">
      <alignment horizontal="left"/>
    </xf>
    <xf numFmtId="44" fontId="0" fillId="3" borderId="9" xfId="0" applyNumberFormat="1" applyFill="1" applyBorder="1" applyAlignment="1">
      <alignment horizontal="left" vertical="center"/>
    </xf>
    <xf numFmtId="0" fontId="0" fillId="2" borderId="14" xfId="0" applyFill="1" applyBorder="1" applyAlignment="1">
      <alignment/>
    </xf>
    <xf numFmtId="0" fontId="7" fillId="2" borderId="0" xfId="0" applyFont="1" applyFill="1" applyBorder="1" applyAlignment="1">
      <alignment horizontal="center" vertical="top"/>
    </xf>
    <xf numFmtId="0" fontId="7" fillId="2" borderId="38" xfId="0" applyFont="1" applyFill="1" applyBorder="1" applyAlignment="1">
      <alignment horizontal="center"/>
    </xf>
    <xf numFmtId="0" fontId="5" fillId="0" borderId="0" xfId="0" applyFont="1" applyFill="1" applyBorder="1" applyAlignment="1">
      <alignment horizontal="center" wrapText="1"/>
    </xf>
    <xf numFmtId="0" fontId="0" fillId="3" borderId="0" xfId="0" applyFill="1" applyBorder="1" applyAlignment="1">
      <alignment/>
    </xf>
    <xf numFmtId="0" fontId="5" fillId="3" borderId="39" xfId="0" applyFont="1" applyFill="1" applyBorder="1" applyAlignment="1">
      <alignment horizontal="right" vertical="center" wrapText="1"/>
    </xf>
    <xf numFmtId="0" fontId="5" fillId="2" borderId="0" xfId="0" applyFont="1" applyFill="1" applyBorder="1" applyAlignment="1">
      <alignment horizontal="left"/>
    </xf>
    <xf numFmtId="0" fontId="10" fillId="2" borderId="0" xfId="0" applyFont="1" applyFill="1" applyBorder="1" applyAlignment="1">
      <alignment horizontal="left" vertical="center"/>
    </xf>
    <xf numFmtId="0" fontId="0" fillId="2" borderId="0" xfId="0" applyFont="1" applyFill="1" applyAlignment="1">
      <alignment horizontal="left"/>
    </xf>
    <xf numFmtId="0" fontId="19" fillId="2" borderId="0" xfId="0" applyFont="1" applyFill="1" applyBorder="1" applyAlignment="1">
      <alignment horizontal="center" wrapText="1"/>
    </xf>
    <xf numFmtId="0" fontId="22" fillId="2" borderId="0" xfId="0" applyFont="1" applyFill="1" applyBorder="1" applyAlignment="1">
      <alignment horizontal="center"/>
    </xf>
    <xf numFmtId="44" fontId="8" fillId="2" borderId="0" xfId="0" applyNumberFormat="1" applyFont="1" applyFill="1" applyBorder="1" applyAlignment="1">
      <alignment horizontal="right" vertical="center"/>
    </xf>
    <xf numFmtId="0" fontId="0" fillId="2" borderId="0" xfId="0" applyFill="1" applyAlignment="1">
      <alignment horizontal="right"/>
    </xf>
    <xf numFmtId="0" fontId="0" fillId="3" borderId="18" xfId="0" applyFill="1" applyBorder="1" applyAlignment="1">
      <alignment/>
    </xf>
    <xf numFmtId="0" fontId="0" fillId="0" borderId="40" xfId="0" applyBorder="1" applyAlignment="1">
      <alignment/>
    </xf>
    <xf numFmtId="0" fontId="0" fillId="0" borderId="9" xfId="0" applyBorder="1" applyAlignment="1">
      <alignment/>
    </xf>
    <xf numFmtId="0" fontId="0" fillId="2" borderId="0" xfId="0" applyFill="1" applyBorder="1" applyAlignment="1">
      <alignment wrapText="1"/>
    </xf>
    <xf numFmtId="0" fontId="0" fillId="0" borderId="0" xfId="0" applyAlignment="1">
      <alignment wrapText="1"/>
    </xf>
    <xf numFmtId="0" fontId="5" fillId="2" borderId="0" xfId="0" applyFont="1" applyFill="1" applyBorder="1" applyAlignment="1">
      <alignment/>
    </xf>
    <xf numFmtId="0" fontId="11" fillId="0" borderId="0" xfId="0" applyFont="1" applyFill="1" applyBorder="1" applyAlignment="1">
      <alignment wrapText="1"/>
    </xf>
    <xf numFmtId="0" fontId="11" fillId="0" borderId="0" xfId="0" applyFont="1" applyFill="1" applyAlignment="1">
      <alignment wrapText="1"/>
    </xf>
    <xf numFmtId="0" fontId="0" fillId="3" borderId="4" xfId="0" applyFill="1" applyBorder="1" applyAlignment="1">
      <alignment vertical="top"/>
    </xf>
    <xf numFmtId="0" fontId="0" fillId="3" borderId="8" xfId="0" applyFill="1" applyBorder="1" applyAlignment="1">
      <alignment vertical="top"/>
    </xf>
    <xf numFmtId="0" fontId="6" fillId="2" borderId="0" xfId="0" applyFont="1" applyFill="1" applyBorder="1" applyAlignment="1">
      <alignment horizontal="center"/>
    </xf>
    <xf numFmtId="0" fontId="9" fillId="2" borderId="0" xfId="0" applyFont="1" applyFill="1" applyBorder="1" applyAlignment="1">
      <alignment horizontal="center"/>
    </xf>
    <xf numFmtId="0" fontId="0" fillId="0" borderId="0" xfId="0" applyAlignment="1">
      <alignment/>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8" xfId="0" applyFill="1" applyBorder="1" applyAlignment="1">
      <alignment horizontal="left" vertical="top"/>
    </xf>
    <xf numFmtId="0" fontId="0" fillId="3" borderId="4"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left"/>
    </xf>
    <xf numFmtId="0" fontId="0" fillId="2" borderId="12" xfId="0" applyFill="1" applyBorder="1" applyAlignment="1">
      <alignment horizontal="center" vertical="top"/>
    </xf>
    <xf numFmtId="0" fontId="0" fillId="3" borderId="18" xfId="0" applyFill="1" applyBorder="1" applyAlignment="1">
      <alignment vertical="top"/>
    </xf>
    <xf numFmtId="0" fontId="0" fillId="3" borderId="9" xfId="0" applyFill="1" applyBorder="1" applyAlignment="1">
      <alignment vertical="top"/>
    </xf>
    <xf numFmtId="44" fontId="0" fillId="3" borderId="4" xfId="0" applyNumberFormat="1" applyFill="1" applyBorder="1" applyAlignment="1">
      <alignment horizontal="left"/>
    </xf>
    <xf numFmtId="44" fontId="0" fillId="3" borderId="8" xfId="0" applyNumberFormat="1" applyFill="1" applyBorder="1" applyAlignment="1">
      <alignment horizontal="left"/>
    </xf>
    <xf numFmtId="0" fontId="7" fillId="2" borderId="38" xfId="0" applyFont="1" applyFill="1" applyBorder="1" applyAlignment="1">
      <alignment horizontal="center" vertical="top"/>
    </xf>
    <xf numFmtId="0" fontId="0" fillId="0" borderId="38" xfId="0" applyBorder="1" applyAlignment="1">
      <alignment horizontal="center" vertical="top"/>
    </xf>
    <xf numFmtId="0" fontId="7" fillId="2" borderId="38" xfId="0" applyFont="1" applyFill="1" applyBorder="1" applyAlignment="1">
      <alignment horizontal="center"/>
    </xf>
    <xf numFmtId="0" fontId="0" fillId="0" borderId="38" xfId="0" applyBorder="1" applyAlignment="1">
      <alignment/>
    </xf>
    <xf numFmtId="0" fontId="9" fillId="0" borderId="0" xfId="0" applyFont="1" applyFill="1" applyBorder="1" applyAlignment="1">
      <alignment horizontal="center"/>
    </xf>
    <xf numFmtId="0" fontId="0" fillId="0" borderId="0" xfId="0" applyFill="1" applyAlignment="1">
      <alignment horizontal="center"/>
    </xf>
    <xf numFmtId="0" fontId="16" fillId="0" borderId="0" xfId="0" applyFont="1" applyAlignment="1">
      <alignment wrapText="1"/>
    </xf>
    <xf numFmtId="0" fontId="16" fillId="6" borderId="0" xfId="0" applyFont="1" applyFill="1" applyAlignment="1">
      <alignment horizontal="left" wrapText="1"/>
    </xf>
    <xf numFmtId="0" fontId="20" fillId="3" borderId="4" xfId="0" applyFont="1" applyFill="1" applyBorder="1" applyAlignment="1">
      <alignment horizontal="left"/>
    </xf>
    <xf numFmtId="0" fontId="20" fillId="3" borderId="5" xfId="0" applyFont="1" applyFill="1" applyBorder="1" applyAlignment="1">
      <alignment horizontal="left"/>
    </xf>
    <xf numFmtId="0" fontId="20" fillId="3" borderId="8" xfId="0" applyFont="1" applyFill="1" applyBorder="1" applyAlignment="1">
      <alignment horizontal="left"/>
    </xf>
    <xf numFmtId="0" fontId="16" fillId="0" borderId="0" xfId="0" applyFont="1" applyAlignment="1">
      <alignment horizontal="left" vertical="center" wrapText="1"/>
    </xf>
    <xf numFmtId="0" fontId="21" fillId="0" borderId="0" xfId="0" applyFont="1" applyBorder="1" applyAlignment="1">
      <alignment horizontal="left" wrapText="1"/>
    </xf>
    <xf numFmtId="0" fontId="21" fillId="0" borderId="1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238125</xdr:rowOff>
    </xdr:from>
    <xdr:to>
      <xdr:col>1</xdr:col>
      <xdr:colOff>933450</xdr:colOff>
      <xdr:row>17</xdr:row>
      <xdr:rowOff>238125</xdr:rowOff>
    </xdr:to>
    <xdr:sp>
      <xdr:nvSpPr>
        <xdr:cNvPr id="1" name="Line 1"/>
        <xdr:cNvSpPr>
          <a:spLocks/>
        </xdr:cNvSpPr>
      </xdr:nvSpPr>
      <xdr:spPr>
        <a:xfrm>
          <a:off x="2057400" y="40100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37</xdr:row>
      <xdr:rowOff>238125</xdr:rowOff>
    </xdr:from>
    <xdr:to>
      <xdr:col>1</xdr:col>
      <xdr:colOff>933450</xdr:colOff>
      <xdr:row>37</xdr:row>
      <xdr:rowOff>238125</xdr:rowOff>
    </xdr:to>
    <xdr:sp>
      <xdr:nvSpPr>
        <xdr:cNvPr id="2" name="Line 2"/>
        <xdr:cNvSpPr>
          <a:spLocks/>
        </xdr:cNvSpPr>
      </xdr:nvSpPr>
      <xdr:spPr>
        <a:xfrm>
          <a:off x="2057400" y="83058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57</xdr:row>
      <xdr:rowOff>238125</xdr:rowOff>
    </xdr:from>
    <xdr:to>
      <xdr:col>1</xdr:col>
      <xdr:colOff>933450</xdr:colOff>
      <xdr:row>57</xdr:row>
      <xdr:rowOff>238125</xdr:rowOff>
    </xdr:to>
    <xdr:sp>
      <xdr:nvSpPr>
        <xdr:cNvPr id="3" name="Line 4"/>
        <xdr:cNvSpPr>
          <a:spLocks/>
        </xdr:cNvSpPr>
      </xdr:nvSpPr>
      <xdr:spPr>
        <a:xfrm>
          <a:off x="2057400" y="126015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77</xdr:row>
      <xdr:rowOff>238125</xdr:rowOff>
    </xdr:from>
    <xdr:to>
      <xdr:col>1</xdr:col>
      <xdr:colOff>933450</xdr:colOff>
      <xdr:row>77</xdr:row>
      <xdr:rowOff>238125</xdr:rowOff>
    </xdr:to>
    <xdr:sp>
      <xdr:nvSpPr>
        <xdr:cNvPr id="4" name="Line 5"/>
        <xdr:cNvSpPr>
          <a:spLocks/>
        </xdr:cNvSpPr>
      </xdr:nvSpPr>
      <xdr:spPr>
        <a:xfrm>
          <a:off x="2057400" y="169068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97</xdr:row>
      <xdr:rowOff>238125</xdr:rowOff>
    </xdr:from>
    <xdr:to>
      <xdr:col>1</xdr:col>
      <xdr:colOff>933450</xdr:colOff>
      <xdr:row>97</xdr:row>
      <xdr:rowOff>238125</xdr:rowOff>
    </xdr:to>
    <xdr:sp>
      <xdr:nvSpPr>
        <xdr:cNvPr id="5" name="Line 6"/>
        <xdr:cNvSpPr>
          <a:spLocks/>
        </xdr:cNvSpPr>
      </xdr:nvSpPr>
      <xdr:spPr>
        <a:xfrm>
          <a:off x="2057400" y="2120265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117</xdr:row>
      <xdr:rowOff>238125</xdr:rowOff>
    </xdr:from>
    <xdr:to>
      <xdr:col>1</xdr:col>
      <xdr:colOff>933450</xdr:colOff>
      <xdr:row>117</xdr:row>
      <xdr:rowOff>238125</xdr:rowOff>
    </xdr:to>
    <xdr:sp>
      <xdr:nvSpPr>
        <xdr:cNvPr id="6" name="Line 7"/>
        <xdr:cNvSpPr>
          <a:spLocks/>
        </xdr:cNvSpPr>
      </xdr:nvSpPr>
      <xdr:spPr>
        <a:xfrm>
          <a:off x="2057400" y="254984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142</xdr:row>
      <xdr:rowOff>238125</xdr:rowOff>
    </xdr:from>
    <xdr:to>
      <xdr:col>1</xdr:col>
      <xdr:colOff>933450</xdr:colOff>
      <xdr:row>142</xdr:row>
      <xdr:rowOff>238125</xdr:rowOff>
    </xdr:to>
    <xdr:sp>
      <xdr:nvSpPr>
        <xdr:cNvPr id="7" name="Line 8"/>
        <xdr:cNvSpPr>
          <a:spLocks/>
        </xdr:cNvSpPr>
      </xdr:nvSpPr>
      <xdr:spPr>
        <a:xfrm>
          <a:off x="2057400" y="312039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162</xdr:row>
      <xdr:rowOff>238125</xdr:rowOff>
    </xdr:from>
    <xdr:to>
      <xdr:col>1</xdr:col>
      <xdr:colOff>933450</xdr:colOff>
      <xdr:row>162</xdr:row>
      <xdr:rowOff>238125</xdr:rowOff>
    </xdr:to>
    <xdr:sp>
      <xdr:nvSpPr>
        <xdr:cNvPr id="8" name="Line 9"/>
        <xdr:cNvSpPr>
          <a:spLocks/>
        </xdr:cNvSpPr>
      </xdr:nvSpPr>
      <xdr:spPr>
        <a:xfrm>
          <a:off x="2057400" y="354996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124</xdr:row>
      <xdr:rowOff>85725</xdr:rowOff>
    </xdr:from>
    <xdr:to>
      <xdr:col>2</xdr:col>
      <xdr:colOff>0</xdr:colOff>
      <xdr:row>124</xdr:row>
      <xdr:rowOff>85725</xdr:rowOff>
    </xdr:to>
    <xdr:sp>
      <xdr:nvSpPr>
        <xdr:cNvPr id="9" name="Line 10"/>
        <xdr:cNvSpPr>
          <a:spLocks/>
        </xdr:cNvSpPr>
      </xdr:nvSpPr>
      <xdr:spPr>
        <a:xfrm>
          <a:off x="2247900" y="27517725"/>
          <a:ext cx="80010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174</xdr:row>
      <xdr:rowOff>247650</xdr:rowOff>
    </xdr:from>
    <xdr:to>
      <xdr:col>1</xdr:col>
      <xdr:colOff>914400</xdr:colOff>
      <xdr:row>174</xdr:row>
      <xdr:rowOff>247650</xdr:rowOff>
    </xdr:to>
    <xdr:sp>
      <xdr:nvSpPr>
        <xdr:cNvPr id="10" name="Line 13"/>
        <xdr:cNvSpPr>
          <a:spLocks/>
        </xdr:cNvSpPr>
      </xdr:nvSpPr>
      <xdr:spPr>
        <a:xfrm>
          <a:off x="2038350" y="382524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xdr:row>
      <xdr:rowOff>238125</xdr:rowOff>
    </xdr:from>
    <xdr:to>
      <xdr:col>1</xdr:col>
      <xdr:colOff>933450</xdr:colOff>
      <xdr:row>17</xdr:row>
      <xdr:rowOff>238125</xdr:rowOff>
    </xdr:to>
    <xdr:sp>
      <xdr:nvSpPr>
        <xdr:cNvPr id="11" name="Line 14"/>
        <xdr:cNvSpPr>
          <a:spLocks/>
        </xdr:cNvSpPr>
      </xdr:nvSpPr>
      <xdr:spPr>
        <a:xfrm>
          <a:off x="2057400" y="40100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37</xdr:row>
      <xdr:rowOff>238125</xdr:rowOff>
    </xdr:from>
    <xdr:to>
      <xdr:col>1</xdr:col>
      <xdr:colOff>933450</xdr:colOff>
      <xdr:row>37</xdr:row>
      <xdr:rowOff>238125</xdr:rowOff>
    </xdr:to>
    <xdr:sp>
      <xdr:nvSpPr>
        <xdr:cNvPr id="12" name="Line 15"/>
        <xdr:cNvSpPr>
          <a:spLocks/>
        </xdr:cNvSpPr>
      </xdr:nvSpPr>
      <xdr:spPr>
        <a:xfrm>
          <a:off x="2057400" y="83058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57</xdr:row>
      <xdr:rowOff>238125</xdr:rowOff>
    </xdr:from>
    <xdr:to>
      <xdr:col>1</xdr:col>
      <xdr:colOff>933450</xdr:colOff>
      <xdr:row>57</xdr:row>
      <xdr:rowOff>238125</xdr:rowOff>
    </xdr:to>
    <xdr:sp>
      <xdr:nvSpPr>
        <xdr:cNvPr id="13" name="Line 16"/>
        <xdr:cNvSpPr>
          <a:spLocks/>
        </xdr:cNvSpPr>
      </xdr:nvSpPr>
      <xdr:spPr>
        <a:xfrm>
          <a:off x="2057400" y="126015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77</xdr:row>
      <xdr:rowOff>238125</xdr:rowOff>
    </xdr:from>
    <xdr:to>
      <xdr:col>1</xdr:col>
      <xdr:colOff>933450</xdr:colOff>
      <xdr:row>77</xdr:row>
      <xdr:rowOff>238125</xdr:rowOff>
    </xdr:to>
    <xdr:sp>
      <xdr:nvSpPr>
        <xdr:cNvPr id="14" name="Line 17"/>
        <xdr:cNvSpPr>
          <a:spLocks/>
        </xdr:cNvSpPr>
      </xdr:nvSpPr>
      <xdr:spPr>
        <a:xfrm>
          <a:off x="2057400" y="169068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97</xdr:row>
      <xdr:rowOff>238125</xdr:rowOff>
    </xdr:from>
    <xdr:to>
      <xdr:col>1</xdr:col>
      <xdr:colOff>933450</xdr:colOff>
      <xdr:row>97</xdr:row>
      <xdr:rowOff>238125</xdr:rowOff>
    </xdr:to>
    <xdr:sp>
      <xdr:nvSpPr>
        <xdr:cNvPr id="15" name="Line 18"/>
        <xdr:cNvSpPr>
          <a:spLocks/>
        </xdr:cNvSpPr>
      </xdr:nvSpPr>
      <xdr:spPr>
        <a:xfrm>
          <a:off x="2057400" y="2120265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117</xdr:row>
      <xdr:rowOff>238125</xdr:rowOff>
    </xdr:from>
    <xdr:to>
      <xdr:col>1</xdr:col>
      <xdr:colOff>933450</xdr:colOff>
      <xdr:row>117</xdr:row>
      <xdr:rowOff>238125</xdr:rowOff>
    </xdr:to>
    <xdr:sp>
      <xdr:nvSpPr>
        <xdr:cNvPr id="16" name="Line 19"/>
        <xdr:cNvSpPr>
          <a:spLocks/>
        </xdr:cNvSpPr>
      </xdr:nvSpPr>
      <xdr:spPr>
        <a:xfrm>
          <a:off x="2057400" y="254984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142</xdr:row>
      <xdr:rowOff>238125</xdr:rowOff>
    </xdr:from>
    <xdr:to>
      <xdr:col>1</xdr:col>
      <xdr:colOff>933450</xdr:colOff>
      <xdr:row>142</xdr:row>
      <xdr:rowOff>238125</xdr:rowOff>
    </xdr:to>
    <xdr:sp>
      <xdr:nvSpPr>
        <xdr:cNvPr id="17" name="Line 20"/>
        <xdr:cNvSpPr>
          <a:spLocks/>
        </xdr:cNvSpPr>
      </xdr:nvSpPr>
      <xdr:spPr>
        <a:xfrm>
          <a:off x="2057400" y="312039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162</xdr:row>
      <xdr:rowOff>238125</xdr:rowOff>
    </xdr:from>
    <xdr:to>
      <xdr:col>1</xdr:col>
      <xdr:colOff>933450</xdr:colOff>
      <xdr:row>162</xdr:row>
      <xdr:rowOff>238125</xdr:rowOff>
    </xdr:to>
    <xdr:sp>
      <xdr:nvSpPr>
        <xdr:cNvPr id="18" name="Line 21"/>
        <xdr:cNvSpPr>
          <a:spLocks/>
        </xdr:cNvSpPr>
      </xdr:nvSpPr>
      <xdr:spPr>
        <a:xfrm>
          <a:off x="2057400" y="354996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174</xdr:row>
      <xdr:rowOff>247650</xdr:rowOff>
    </xdr:from>
    <xdr:to>
      <xdr:col>1</xdr:col>
      <xdr:colOff>914400</xdr:colOff>
      <xdr:row>174</xdr:row>
      <xdr:rowOff>247650</xdr:rowOff>
    </xdr:to>
    <xdr:sp>
      <xdr:nvSpPr>
        <xdr:cNvPr id="19" name="Line 23"/>
        <xdr:cNvSpPr>
          <a:spLocks/>
        </xdr:cNvSpPr>
      </xdr:nvSpPr>
      <xdr:spPr>
        <a:xfrm>
          <a:off x="2038350" y="382524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0"/>
  <sheetViews>
    <sheetView tabSelected="1" zoomScaleSheetLayoutView="75" workbookViewId="0" topLeftCell="A1">
      <selection activeCell="A1" sqref="A1:L1"/>
    </sheetView>
  </sheetViews>
  <sheetFormatPr defaultColWidth="9.140625" defaultRowHeight="12.75"/>
  <cols>
    <col min="1" max="1" width="35.8515625" style="2" customWidth="1"/>
    <col min="2" max="2" width="15.140625" style="2" customWidth="1"/>
    <col min="3" max="3" width="12.7109375" style="2" customWidth="1"/>
    <col min="4" max="6" width="12.7109375" style="2" bestFit="1" customWidth="1"/>
    <col min="7" max="7" width="13.57421875" style="2" customWidth="1"/>
    <col min="8" max="8" width="13.7109375" style="2" customWidth="1"/>
    <col min="9" max="9" width="12.7109375" style="2" bestFit="1" customWidth="1"/>
    <col min="10" max="10" width="15.140625" style="2" customWidth="1"/>
    <col min="11" max="11" width="13.8515625" style="2" customWidth="1"/>
    <col min="12" max="12" width="12.57421875" style="2" bestFit="1" customWidth="1"/>
    <col min="13" max="16384" width="9.140625" style="2" customWidth="1"/>
  </cols>
  <sheetData>
    <row r="1" spans="1:12" ht="31.5">
      <c r="A1" s="190" t="s">
        <v>124</v>
      </c>
      <c r="B1" s="190"/>
      <c r="C1" s="190"/>
      <c r="D1" s="190"/>
      <c r="E1" s="190"/>
      <c r="F1" s="190"/>
      <c r="G1" s="190"/>
      <c r="H1" s="190"/>
      <c r="I1" s="190"/>
      <c r="J1" s="190"/>
      <c r="K1" s="190"/>
      <c r="L1" s="190"/>
    </row>
    <row r="2" spans="1:12" ht="15.75">
      <c r="A2" s="191" t="s">
        <v>125</v>
      </c>
      <c r="B2" s="191"/>
      <c r="C2" s="191"/>
      <c r="D2" s="191"/>
      <c r="E2" s="191"/>
      <c r="F2" s="191"/>
      <c r="G2" s="191"/>
      <c r="H2" s="191"/>
      <c r="I2" s="191"/>
      <c r="J2" s="191"/>
      <c r="K2" s="191"/>
      <c r="L2" s="191"/>
    </row>
    <row r="3" spans="1:2" ht="12.75">
      <c r="A3" s="6"/>
      <c r="B3" s="6"/>
    </row>
    <row r="4" spans="1:2" ht="13.5" thickBot="1">
      <c r="A4" s="3"/>
      <c r="B4" s="3"/>
    </row>
    <row r="5" spans="1:12" ht="39" thickBot="1">
      <c r="A5" s="3"/>
      <c r="B5" s="130" t="s">
        <v>88</v>
      </c>
      <c r="C5" s="131" t="s">
        <v>134</v>
      </c>
      <c r="D5" s="132" t="s">
        <v>2</v>
      </c>
      <c r="E5" s="132" t="s">
        <v>3</v>
      </c>
      <c r="F5" s="132" t="s">
        <v>4</v>
      </c>
      <c r="G5" s="132" t="s">
        <v>6</v>
      </c>
      <c r="H5" s="132" t="s">
        <v>5</v>
      </c>
      <c r="I5" s="132" t="s">
        <v>7</v>
      </c>
      <c r="J5" s="133" t="s">
        <v>89</v>
      </c>
      <c r="K5" s="134" t="s">
        <v>81</v>
      </c>
      <c r="L5" s="135" t="s">
        <v>82</v>
      </c>
    </row>
    <row r="6" spans="1:14" ht="38.25" customHeight="1">
      <c r="A6" s="136" t="s">
        <v>47</v>
      </c>
      <c r="B6" s="142"/>
      <c r="C6" s="154">
        <f>'Appendix C'!D177</f>
        <v>0</v>
      </c>
      <c r="D6" s="146">
        <f>'Appendix C'!D20</f>
        <v>0</v>
      </c>
      <c r="E6" s="146">
        <f>'Appendix C'!D40</f>
        <v>0</v>
      </c>
      <c r="F6" s="146">
        <f>'Appendix C'!D60</f>
        <v>0</v>
      </c>
      <c r="G6" s="146">
        <f>'Appendix C'!D80</f>
        <v>0</v>
      </c>
      <c r="H6" s="146">
        <f>'Appendix C'!D100</f>
        <v>0</v>
      </c>
      <c r="I6" s="146">
        <f>'Appendix C'!D120</f>
        <v>0</v>
      </c>
      <c r="J6" s="143"/>
      <c r="K6" s="146">
        <f>'Appendix C'!D145</f>
        <v>0</v>
      </c>
      <c r="L6" s="146">
        <f>'Appendix C'!D165</f>
        <v>0</v>
      </c>
      <c r="M6" s="5"/>
      <c r="N6" s="5"/>
    </row>
    <row r="7" spans="1:14" ht="38.25" customHeight="1">
      <c r="A7" s="137" t="s">
        <v>48</v>
      </c>
      <c r="B7" s="144"/>
      <c r="C7" s="147">
        <f>'Appendix C'!E177</f>
        <v>0</v>
      </c>
      <c r="D7" s="147">
        <f>'Appendix C'!E20</f>
        <v>0</v>
      </c>
      <c r="E7" s="147">
        <f>'Appendix C'!E40</f>
        <v>0</v>
      </c>
      <c r="F7" s="147">
        <f>'Appendix C'!E60</f>
        <v>0</v>
      </c>
      <c r="G7" s="147">
        <f>'Appendix C'!E80</f>
        <v>0</v>
      </c>
      <c r="H7" s="147">
        <f>'Appendix C'!E100</f>
        <v>0</v>
      </c>
      <c r="I7" s="147">
        <f>'Appendix C'!E120</f>
        <v>0</v>
      </c>
      <c r="J7" s="88"/>
      <c r="K7" s="147">
        <f>'Appendix C'!E145</f>
        <v>0</v>
      </c>
      <c r="L7" s="147">
        <f>'Appendix C'!E165</f>
        <v>0</v>
      </c>
      <c r="M7" s="5"/>
      <c r="N7" s="5"/>
    </row>
    <row r="8" spans="1:14" ht="38.25" customHeight="1">
      <c r="A8" s="137" t="s">
        <v>60</v>
      </c>
      <c r="B8" s="144"/>
      <c r="C8" s="30"/>
      <c r="D8" s="7"/>
      <c r="E8" s="7"/>
      <c r="F8" s="7"/>
      <c r="G8" s="7"/>
      <c r="H8" s="7"/>
      <c r="I8" s="7"/>
      <c r="J8" s="88"/>
      <c r="K8" s="7"/>
      <c r="L8" s="7"/>
      <c r="M8" s="5"/>
      <c r="N8" s="5"/>
    </row>
    <row r="9" spans="1:14" ht="38.25" customHeight="1">
      <c r="A9" s="137" t="s">
        <v>112</v>
      </c>
      <c r="B9" s="144"/>
      <c r="C9" s="149">
        <f>'Appendix C'!G174</f>
        <v>0</v>
      </c>
      <c r="D9" s="149">
        <f>'Appendix C'!G17</f>
        <v>0</v>
      </c>
      <c r="E9" s="149">
        <f>'Appendix C'!G37</f>
        <v>0</v>
      </c>
      <c r="F9" s="149">
        <f>'Appendix C'!G57</f>
        <v>0</v>
      </c>
      <c r="G9" s="149">
        <f>'Appendix C'!G77</f>
        <v>0</v>
      </c>
      <c r="H9" s="149">
        <f>'Appendix C'!G97</f>
        <v>0</v>
      </c>
      <c r="I9" s="149">
        <f>'Appendix C'!G117</f>
        <v>0</v>
      </c>
      <c r="J9" s="88"/>
      <c r="K9" s="149">
        <f>'Appendix C'!G142</f>
        <v>0</v>
      </c>
      <c r="L9" s="149">
        <f>'Appendix C'!G162</f>
        <v>0</v>
      </c>
      <c r="M9" s="5"/>
      <c r="N9" s="5"/>
    </row>
    <row r="10" spans="1:14" ht="38.25" customHeight="1">
      <c r="A10" s="137" t="s">
        <v>122</v>
      </c>
      <c r="B10" s="144"/>
      <c r="C10" s="149">
        <f>'Appendix C'!F174</f>
        <v>0</v>
      </c>
      <c r="D10" s="149">
        <f>'Appendix C'!F17</f>
        <v>0</v>
      </c>
      <c r="E10" s="149">
        <f>'Appendix C'!F37</f>
        <v>0</v>
      </c>
      <c r="F10" s="149">
        <f>'Appendix C'!F57</f>
        <v>0</v>
      </c>
      <c r="G10" s="149">
        <f>'Appendix C'!F77</f>
        <v>0</v>
      </c>
      <c r="H10" s="149">
        <f>'Appendix C'!F97</f>
        <v>0</v>
      </c>
      <c r="I10" s="149">
        <f>'Appendix C'!F117</f>
        <v>0</v>
      </c>
      <c r="J10" s="88"/>
      <c r="K10" s="149">
        <f>'Appendix C'!F142</f>
        <v>0</v>
      </c>
      <c r="L10" s="149">
        <f>'Appendix C'!F162</f>
        <v>0</v>
      </c>
      <c r="M10" s="5"/>
      <c r="N10" s="5"/>
    </row>
    <row r="11" spans="1:14" ht="38.25" customHeight="1">
      <c r="A11" s="137" t="s">
        <v>46</v>
      </c>
      <c r="B11" s="144"/>
      <c r="C11" s="149">
        <f>'Appendix C'!H174</f>
        <v>0</v>
      </c>
      <c r="D11" s="149">
        <f>'Appendix C'!H17</f>
        <v>0</v>
      </c>
      <c r="E11" s="149">
        <f>'Appendix C'!H37</f>
        <v>0</v>
      </c>
      <c r="F11" s="149">
        <f>'Appendix C'!H57</f>
        <v>0</v>
      </c>
      <c r="G11" s="149">
        <f>'Appendix C'!H77</f>
        <v>0</v>
      </c>
      <c r="H11" s="149">
        <f>'Appendix C'!H97</f>
        <v>0</v>
      </c>
      <c r="I11" s="149">
        <f>'Appendix C'!H117</f>
        <v>0</v>
      </c>
      <c r="J11" s="88"/>
      <c r="K11" s="149">
        <f>'Appendix C'!H142</f>
        <v>0</v>
      </c>
      <c r="L11" s="149">
        <f>'Appendix C'!H162</f>
        <v>0</v>
      </c>
      <c r="M11" s="5"/>
      <c r="N11" s="5"/>
    </row>
    <row r="12" spans="1:14" ht="38.25" customHeight="1">
      <c r="A12" s="137" t="s">
        <v>30</v>
      </c>
      <c r="B12" s="144"/>
      <c r="C12" s="7"/>
      <c r="D12" s="7"/>
      <c r="E12" s="7"/>
      <c r="F12" s="7"/>
      <c r="G12" s="7"/>
      <c r="H12" s="7"/>
      <c r="I12" s="7"/>
      <c r="J12" s="88"/>
      <c r="K12" s="7"/>
      <c r="L12" s="7"/>
      <c r="M12" s="5"/>
      <c r="N12" s="5"/>
    </row>
    <row r="13" spans="1:14" ht="38.25" customHeight="1">
      <c r="A13" s="137" t="s">
        <v>29</v>
      </c>
      <c r="B13" s="168"/>
      <c r="C13" s="7"/>
      <c r="D13" s="7"/>
      <c r="E13" s="7"/>
      <c r="F13" s="7"/>
      <c r="G13" s="7"/>
      <c r="H13" s="7"/>
      <c r="I13" s="7"/>
      <c r="J13" s="88"/>
      <c r="K13" s="7"/>
      <c r="L13" s="7"/>
      <c r="M13" s="5"/>
      <c r="N13" s="5"/>
    </row>
    <row r="14" spans="1:14" ht="38.25" customHeight="1">
      <c r="A14" s="138" t="s">
        <v>123</v>
      </c>
      <c r="B14" s="144"/>
      <c r="C14" s="148">
        <f>'Appendix C'!I174</f>
        <v>0</v>
      </c>
      <c r="D14" s="148">
        <f>'Appendix C'!I17</f>
        <v>0</v>
      </c>
      <c r="E14" s="148">
        <f>'Appendix C'!I37</f>
        <v>0</v>
      </c>
      <c r="F14" s="148">
        <f>'Appendix C'!I57</f>
        <v>0</v>
      </c>
      <c r="G14" s="148">
        <f>'Appendix C'!I77</f>
        <v>0</v>
      </c>
      <c r="H14" s="148">
        <f>'Appendix C'!I97</f>
        <v>0</v>
      </c>
      <c r="I14" s="148">
        <f>'Appendix C'!I117</f>
        <v>0</v>
      </c>
      <c r="J14" s="148">
        <f>'Appendix C'!C125</f>
        <v>0</v>
      </c>
      <c r="K14" s="148">
        <f>'Appendix C'!I142</f>
        <v>0</v>
      </c>
      <c r="L14" s="148">
        <f>'Appendix C'!I162</f>
        <v>0</v>
      </c>
      <c r="M14" s="5"/>
      <c r="N14" s="5"/>
    </row>
    <row r="15" spans="1:14" ht="38.25" customHeight="1">
      <c r="A15" s="138" t="s">
        <v>83</v>
      </c>
      <c r="B15" s="144"/>
      <c r="C15" s="150">
        <f aca="true" t="shared" si="0" ref="C15:I15">IF(ISERROR(C14/C9),0,C14/C9)</f>
        <v>0</v>
      </c>
      <c r="D15" s="150">
        <f t="shared" si="0"/>
        <v>0</v>
      </c>
      <c r="E15" s="150">
        <f t="shared" si="0"/>
        <v>0</v>
      </c>
      <c r="F15" s="150">
        <f t="shared" si="0"/>
        <v>0</v>
      </c>
      <c r="G15" s="150">
        <f t="shared" si="0"/>
        <v>0</v>
      </c>
      <c r="H15" s="150">
        <f t="shared" si="0"/>
        <v>0</v>
      </c>
      <c r="I15" s="150">
        <f t="shared" si="0"/>
        <v>0</v>
      </c>
      <c r="J15" s="88"/>
      <c r="K15" s="150">
        <f>IF(ISERROR(K14/K9),0,K14/K9)</f>
        <v>0</v>
      </c>
      <c r="L15" s="152">
        <f>IF(ISERROR(L14/L9),0,L14/L9)</f>
        <v>0</v>
      </c>
      <c r="M15" s="5"/>
      <c r="N15" s="5"/>
    </row>
    <row r="16" spans="1:14" ht="38.25" customHeight="1" thickBot="1">
      <c r="A16" s="139" t="s">
        <v>84</v>
      </c>
      <c r="B16" s="186"/>
      <c r="C16" s="151">
        <f aca="true" t="shared" si="1" ref="C16:I16">IF(ISERROR(C14/C11),0,C14/C11)</f>
        <v>0</v>
      </c>
      <c r="D16" s="151">
        <f t="shared" si="1"/>
        <v>0</v>
      </c>
      <c r="E16" s="151">
        <f t="shared" si="1"/>
        <v>0</v>
      </c>
      <c r="F16" s="151">
        <f t="shared" si="1"/>
        <v>0</v>
      </c>
      <c r="G16" s="151">
        <f t="shared" si="1"/>
        <v>0</v>
      </c>
      <c r="H16" s="151">
        <f t="shared" si="1"/>
        <v>0</v>
      </c>
      <c r="I16" s="151">
        <f t="shared" si="1"/>
        <v>0</v>
      </c>
      <c r="J16" s="145"/>
      <c r="K16" s="151">
        <f>IF(ISERROR(K14/K11),0,K14/K11)</f>
        <v>0</v>
      </c>
      <c r="L16" s="153">
        <f>IF(ISERROR(L14/L11),0,L14/L11)</f>
        <v>0</v>
      </c>
      <c r="M16" s="5"/>
      <c r="N16" s="5"/>
    </row>
    <row r="17" ht="8.25" customHeight="1" thickBot="1"/>
    <row r="18" spans="1:2" ht="38.25" customHeight="1" thickBot="1">
      <c r="A18" s="140" t="s">
        <v>65</v>
      </c>
      <c r="B18" s="141"/>
    </row>
    <row r="19" spans="1:2" ht="35.25" customHeight="1">
      <c r="A19" s="87"/>
      <c r="B19" s="87"/>
    </row>
    <row r="20" spans="1:6" ht="12" customHeight="1">
      <c r="A20" s="188" t="s">
        <v>92</v>
      </c>
      <c r="B20" s="189"/>
      <c r="C20" s="189"/>
      <c r="D20" s="189"/>
      <c r="E20" s="189"/>
      <c r="F20" s="189"/>
    </row>
    <row r="21" spans="1:9" ht="11.25" customHeight="1">
      <c r="A21" s="89" t="s">
        <v>85</v>
      </c>
      <c r="D21" s="4"/>
      <c r="E21" s="4"/>
      <c r="F21" s="4"/>
      <c r="G21" s="4"/>
      <c r="H21" s="4"/>
      <c r="I21" s="4"/>
    </row>
    <row r="22" spans="1:9" ht="12.75">
      <c r="A22" s="89" t="s">
        <v>86</v>
      </c>
      <c r="C22" s="4"/>
      <c r="D22" s="4"/>
      <c r="E22" s="4"/>
      <c r="F22" s="4"/>
      <c r="G22" s="4"/>
      <c r="H22" s="4"/>
      <c r="I22" s="4"/>
    </row>
    <row r="23" spans="1:9" ht="12.75">
      <c r="A23" s="89" t="s">
        <v>87</v>
      </c>
      <c r="C23" s="4"/>
      <c r="D23" s="4"/>
      <c r="E23" s="4"/>
      <c r="F23" s="4"/>
      <c r="G23" s="4"/>
      <c r="H23" s="4"/>
      <c r="I23" s="4"/>
    </row>
    <row r="24" spans="1:9" ht="12.75">
      <c r="A24" s="89" t="s">
        <v>135</v>
      </c>
      <c r="D24" s="1"/>
      <c r="E24" s="1"/>
      <c r="F24" s="1"/>
      <c r="G24" s="1"/>
      <c r="H24" s="1"/>
      <c r="I24" s="1"/>
    </row>
    <row r="26" spans="1:9" ht="12.75">
      <c r="A26" s="4"/>
      <c r="B26" s="4"/>
      <c r="C26" s="4"/>
      <c r="D26" s="4"/>
      <c r="E26" s="4"/>
      <c r="F26" s="4"/>
      <c r="G26" s="4"/>
      <c r="H26" s="4"/>
      <c r="I26" s="4"/>
    </row>
    <row r="27" spans="1:9" ht="12.75">
      <c r="A27" s="4"/>
      <c r="B27" s="4"/>
      <c r="C27" s="4"/>
      <c r="D27" s="4"/>
      <c r="E27" s="4"/>
      <c r="F27" s="4"/>
      <c r="G27" s="4"/>
      <c r="H27" s="4"/>
      <c r="I27" s="4"/>
    </row>
    <row r="28" spans="4:9" ht="12.75">
      <c r="D28" s="1"/>
      <c r="E28" s="1"/>
      <c r="F28" s="1"/>
      <c r="G28" s="1"/>
      <c r="H28" s="1"/>
      <c r="I28" s="1"/>
    </row>
    <row r="30" spans="1:9" ht="12.75">
      <c r="A30" s="4"/>
      <c r="B30" s="4"/>
      <c r="C30" s="4"/>
      <c r="D30" s="4"/>
      <c r="E30" s="4"/>
      <c r="F30" s="4"/>
      <c r="G30" s="4"/>
      <c r="H30" s="4"/>
      <c r="I30" s="4"/>
    </row>
  </sheetData>
  <mergeCells count="3">
    <mergeCell ref="A20:F20"/>
    <mergeCell ref="A1:L1"/>
    <mergeCell ref="A2:L2"/>
  </mergeCells>
  <printOptions/>
  <pageMargins left="0.11" right="0.08" top="0.64" bottom="1" header="0.4" footer="0.5"/>
  <pageSetup horizontalDpi="600" verticalDpi="600" orientation="landscape" scale="72"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K88"/>
  <sheetViews>
    <sheetView zoomScale="115" zoomScaleNormal="115" zoomScaleSheetLayoutView="75" workbookViewId="0" topLeftCell="A22">
      <selection activeCell="B42" sqref="B42:C42"/>
    </sheetView>
  </sheetViews>
  <sheetFormatPr defaultColWidth="9.140625" defaultRowHeight="12.75"/>
  <cols>
    <col min="1" max="1" width="4.140625" style="2" customWidth="1"/>
    <col min="2" max="2" width="29.421875" style="2" customWidth="1"/>
    <col min="3" max="3" width="26.421875" style="2" customWidth="1"/>
    <col min="4" max="4" width="26.57421875" style="2" customWidth="1"/>
    <col min="5" max="6" width="13.57421875" style="2" customWidth="1"/>
    <col min="7" max="7" width="12.28125" style="2" customWidth="1"/>
    <col min="8" max="16384" width="9.140625" style="2" customWidth="1"/>
  </cols>
  <sheetData>
    <row r="1" spans="1:7" ht="36" customHeight="1">
      <c r="A1" s="205" t="s">
        <v>27</v>
      </c>
      <c r="B1" s="206"/>
      <c r="C1" s="206"/>
      <c r="D1" s="206"/>
      <c r="E1" s="206"/>
      <c r="F1" s="206"/>
      <c r="G1" s="53"/>
    </row>
    <row r="2" spans="1:6" ht="18">
      <c r="A2" s="204" t="s">
        <v>93</v>
      </c>
      <c r="B2" s="204"/>
      <c r="C2" s="204"/>
      <c r="D2" s="204"/>
      <c r="E2" s="204"/>
      <c r="F2" s="204"/>
    </row>
    <row r="3" ht="13.5" thickBot="1">
      <c r="H3" s="56"/>
    </row>
    <row r="4" spans="1:7" ht="14.25" thickBot="1" thickTop="1">
      <c r="A4" s="2" t="s">
        <v>26</v>
      </c>
      <c r="B4" s="11" t="s">
        <v>0</v>
      </c>
      <c r="C4" s="210"/>
      <c r="D4" s="211"/>
      <c r="E4" s="211"/>
      <c r="F4" s="212"/>
      <c r="G4" s="9"/>
    </row>
    <row r="5" spans="2:11" ht="13.5" thickTop="1">
      <c r="B5" s="90"/>
      <c r="C5" s="1"/>
      <c r="D5" s="1"/>
      <c r="E5" s="1"/>
      <c r="F5" s="1"/>
      <c r="G5" s="1"/>
      <c r="K5" s="56"/>
    </row>
    <row r="6" spans="2:7" ht="12.75">
      <c r="B6" s="10" t="s">
        <v>34</v>
      </c>
      <c r="C6" s="8"/>
      <c r="D6" s="8"/>
      <c r="E6" s="8"/>
      <c r="F6" s="8"/>
      <c r="G6" s="8"/>
    </row>
    <row r="7" spans="2:7" ht="8.25" customHeight="1" thickBot="1">
      <c r="B7" s="10"/>
      <c r="C7" s="8"/>
      <c r="D7" s="8"/>
      <c r="E7" s="8"/>
      <c r="F7" s="8"/>
      <c r="G7" s="8"/>
    </row>
    <row r="8" spans="2:7" ht="63" customHeight="1" thickBot="1" thickTop="1">
      <c r="B8" s="207"/>
      <c r="C8" s="208"/>
      <c r="D8" s="208"/>
      <c r="E8" s="208"/>
      <c r="F8" s="209"/>
      <c r="G8" s="55"/>
    </row>
    <row r="9" spans="3:7" ht="13.5" thickTop="1">
      <c r="C9" s="8"/>
      <c r="D9" s="8"/>
      <c r="E9" s="8"/>
      <c r="F9" s="8"/>
      <c r="G9" s="8"/>
    </row>
    <row r="10" spans="2:7" ht="12.75">
      <c r="B10" s="10" t="s">
        <v>1</v>
      </c>
      <c r="C10" s="8"/>
      <c r="D10" s="8"/>
      <c r="E10" s="8"/>
      <c r="F10" s="8"/>
      <c r="G10" s="8"/>
    </row>
    <row r="11" spans="2:7" ht="13.5" thickBot="1">
      <c r="B11" s="10"/>
      <c r="C11" s="65" t="s">
        <v>57</v>
      </c>
      <c r="D11" s="65" t="s">
        <v>58</v>
      </c>
      <c r="E11" s="213" t="s">
        <v>59</v>
      </c>
      <c r="F11" s="213"/>
      <c r="G11" s="8"/>
    </row>
    <row r="12" spans="2:7" ht="12.75" customHeight="1" thickBot="1" thickTop="1">
      <c r="B12" s="63" t="s">
        <v>36</v>
      </c>
      <c r="C12" s="60"/>
      <c r="D12" s="61"/>
      <c r="E12" s="202"/>
      <c r="F12" s="203"/>
      <c r="G12" s="8"/>
    </row>
    <row r="13" spans="2:7" ht="12.75" customHeight="1" thickBot="1" thickTop="1">
      <c r="B13" s="64" t="s">
        <v>35</v>
      </c>
      <c r="C13" s="57"/>
      <c r="D13" s="58"/>
      <c r="E13" s="202"/>
      <c r="F13" s="203"/>
      <c r="G13" s="55"/>
    </row>
    <row r="14" spans="2:7" ht="27.75" customHeight="1" thickBot="1" thickTop="1">
      <c r="B14" s="155" t="s">
        <v>117</v>
      </c>
      <c r="C14" s="67"/>
      <c r="D14" s="42"/>
      <c r="E14" s="202"/>
      <c r="F14" s="203"/>
      <c r="G14" s="55"/>
    </row>
    <row r="15" spans="2:7" ht="12.75" customHeight="1" thickBot="1" thickTop="1">
      <c r="B15" s="12" t="s">
        <v>14</v>
      </c>
      <c r="C15" s="66"/>
      <c r="D15" s="42"/>
      <c r="E15" s="202"/>
      <c r="F15" s="203"/>
      <c r="G15" s="55"/>
    </row>
    <row r="16" spans="2:7" ht="12.75" customHeight="1" thickBot="1" thickTop="1">
      <c r="B16" s="12"/>
      <c r="D16" s="9"/>
      <c r="E16" s="8"/>
      <c r="F16" s="8"/>
      <c r="G16" s="55"/>
    </row>
    <row r="17" spans="2:7" ht="29.25" customHeight="1" thickBot="1" thickTop="1">
      <c r="B17" s="155" t="s">
        <v>129</v>
      </c>
      <c r="C17" s="66"/>
      <c r="D17" s="42"/>
      <c r="E17" s="202"/>
      <c r="F17" s="203"/>
      <c r="G17" s="55"/>
    </row>
    <row r="18" spans="1:7" ht="8.25" customHeight="1" thickTop="1">
      <c r="A18" s="25"/>
      <c r="B18" s="34"/>
      <c r="C18" s="26"/>
      <c r="D18" s="26"/>
      <c r="E18" s="26"/>
      <c r="F18" s="26"/>
      <c r="G18" s="55"/>
    </row>
    <row r="19" spans="1:7" ht="13.5" thickBot="1">
      <c r="A19" s="2" t="s">
        <v>25</v>
      </c>
      <c r="B19" s="18" t="s">
        <v>21</v>
      </c>
      <c r="C19" s="8"/>
      <c r="D19" s="182" t="s">
        <v>118</v>
      </c>
      <c r="E19" s="218" t="s">
        <v>116</v>
      </c>
      <c r="F19" s="219"/>
      <c r="G19" s="8"/>
    </row>
    <row r="20" spans="1:6" ht="14.25" thickBot="1" thickTop="1">
      <c r="A20" s="86">
        <v>1</v>
      </c>
      <c r="B20" s="13" t="s">
        <v>28</v>
      </c>
      <c r="C20" s="21"/>
      <c r="D20" s="39"/>
      <c r="E20" s="202"/>
      <c r="F20" s="203"/>
    </row>
    <row r="21" spans="1:5" ht="14.25" thickBot="1" thickTop="1">
      <c r="A21" s="86">
        <v>2</v>
      </c>
      <c r="B21" s="13" t="s">
        <v>42</v>
      </c>
      <c r="C21" s="35"/>
      <c r="D21" s="40"/>
      <c r="E21" s="35"/>
    </row>
    <row r="22" spans="2:6" ht="14.25" thickBot="1" thickTop="1">
      <c r="B22" s="192" t="s">
        <v>90</v>
      </c>
      <c r="C22" s="192"/>
      <c r="D22" s="39"/>
      <c r="E22" s="202"/>
      <c r="F22" s="203"/>
    </row>
    <row r="23" spans="2:6" ht="14.25" thickBot="1" thickTop="1">
      <c r="B23" s="192" t="s">
        <v>77</v>
      </c>
      <c r="C23" s="193"/>
      <c r="D23" s="41"/>
      <c r="E23" s="202"/>
      <c r="F23" s="203"/>
    </row>
    <row r="24" spans="2:6" ht="13.5" thickTop="1">
      <c r="B24" s="77"/>
      <c r="C24" s="78" t="s">
        <v>69</v>
      </c>
      <c r="D24" s="180"/>
      <c r="E24" s="214"/>
      <c r="F24" s="215"/>
    </row>
    <row r="25" spans="2:6" ht="13.5" thickBot="1">
      <c r="B25" s="94" t="s">
        <v>70</v>
      </c>
      <c r="C25" s="95"/>
      <c r="D25" s="92"/>
      <c r="E25" s="95"/>
      <c r="F25" s="181"/>
    </row>
    <row r="26" spans="2:5" ht="8.25" customHeight="1" thickBot="1" thickTop="1">
      <c r="B26" s="13"/>
      <c r="C26" s="15"/>
      <c r="D26" s="51"/>
      <c r="E26" s="169"/>
    </row>
    <row r="27" spans="2:6" ht="14.25" customHeight="1" thickBot="1" thickTop="1">
      <c r="B27" s="13" t="s">
        <v>37</v>
      </c>
      <c r="C27" s="15"/>
      <c r="D27" s="41"/>
      <c r="E27" s="202"/>
      <c r="F27" s="203"/>
    </row>
    <row r="28" spans="1:6" ht="8.25" customHeight="1" thickTop="1">
      <c r="A28" s="25"/>
      <c r="B28" s="27"/>
      <c r="C28" s="28"/>
      <c r="D28" s="179"/>
      <c r="E28" s="28"/>
      <c r="F28" s="25"/>
    </row>
    <row r="29" spans="1:6" ht="14.25" customHeight="1" thickBot="1">
      <c r="A29" s="70" t="s">
        <v>24</v>
      </c>
      <c r="B29" s="75" t="s">
        <v>61</v>
      </c>
      <c r="C29" s="76"/>
      <c r="D29" s="76"/>
      <c r="E29" s="218" t="s">
        <v>119</v>
      </c>
      <c r="F29" s="219"/>
    </row>
    <row r="30" spans="2:5" ht="8.25" customHeight="1" thickTop="1">
      <c r="B30" s="19"/>
      <c r="C30" s="9"/>
      <c r="D30" s="68"/>
      <c r="E30" s="9"/>
    </row>
    <row r="31" spans="2:6" ht="15" customHeight="1" thickBot="1">
      <c r="B31" s="19" t="s">
        <v>10</v>
      </c>
      <c r="C31" s="9"/>
      <c r="D31" s="69"/>
      <c r="E31" s="9"/>
      <c r="F31" s="12"/>
    </row>
    <row r="32" spans="2:6" ht="14.25" thickBot="1" thickTop="1">
      <c r="B32" s="13" t="s">
        <v>55</v>
      </c>
      <c r="C32" s="156" t="s">
        <v>11</v>
      </c>
      <c r="D32" s="42"/>
      <c r="E32" s="202"/>
      <c r="F32" s="203"/>
    </row>
    <row r="33" spans="2:6" ht="14.25" thickBot="1" thickTop="1">
      <c r="B33" s="13"/>
      <c r="C33" s="156" t="s">
        <v>12</v>
      </c>
      <c r="D33" s="42"/>
      <c r="E33" s="185"/>
      <c r="F33" s="185"/>
    </row>
    <row r="34" spans="2:6" ht="39.75" thickBot="1" thickTop="1">
      <c r="B34" s="13"/>
      <c r="C34" s="33" t="s">
        <v>33</v>
      </c>
      <c r="D34" s="43" t="s">
        <v>32</v>
      </c>
      <c r="E34" s="184" t="s">
        <v>120</v>
      </c>
      <c r="F34" s="52" t="s">
        <v>121</v>
      </c>
    </row>
    <row r="35" spans="2:6" ht="14.25" thickBot="1" thickTop="1">
      <c r="B35" s="32" t="s">
        <v>38</v>
      </c>
      <c r="C35" s="38"/>
      <c r="D35" s="42"/>
      <c r="E35" s="157"/>
      <c r="F35" s="62"/>
    </row>
    <row r="36" spans="2:5" ht="14.25" thickBot="1" thickTop="1">
      <c r="B36" s="14" t="s">
        <v>31</v>
      </c>
      <c r="C36" s="71"/>
      <c r="D36" s="72"/>
      <c r="E36" s="170"/>
    </row>
    <row r="37" spans="2:6" ht="14.25" thickBot="1" thickTop="1">
      <c r="B37" s="22" t="s">
        <v>13</v>
      </c>
      <c r="C37" s="37"/>
      <c r="D37" s="37"/>
      <c r="E37" s="202"/>
      <c r="F37" s="203"/>
    </row>
    <row r="38" spans="2:6" ht="14.25" thickBot="1" thickTop="1">
      <c r="B38" s="22" t="s">
        <v>8</v>
      </c>
      <c r="C38" s="37"/>
      <c r="D38" s="37"/>
      <c r="E38" s="202"/>
      <c r="F38" s="203"/>
    </row>
    <row r="39" spans="2:6" ht="8.25" customHeight="1" thickTop="1">
      <c r="B39" s="19"/>
      <c r="C39" s="22"/>
      <c r="D39" s="178"/>
      <c r="E39" s="178"/>
      <c r="F39" s="176"/>
    </row>
    <row r="40" spans="2:5" ht="13.5" thickBot="1">
      <c r="B40" s="17" t="s">
        <v>9</v>
      </c>
      <c r="D40" s="174"/>
      <c r="E40" s="175"/>
    </row>
    <row r="41" spans="2:6" ht="14.25" thickBot="1" thickTop="1">
      <c r="B41" s="16" t="s">
        <v>39</v>
      </c>
      <c r="D41" s="45"/>
      <c r="E41" s="202"/>
      <c r="F41" s="203"/>
    </row>
    <row r="42" spans="2:6" ht="14.25" thickBot="1" thickTop="1">
      <c r="B42" s="187" t="s">
        <v>62</v>
      </c>
      <c r="C42" s="187"/>
      <c r="D42" s="42"/>
      <c r="E42" s="202"/>
      <c r="F42" s="203"/>
    </row>
    <row r="43" spans="2:6" ht="14.25" thickBot="1" thickTop="1">
      <c r="B43" s="199" t="s">
        <v>63</v>
      </c>
      <c r="C43" s="199"/>
      <c r="D43" s="45"/>
      <c r="E43" s="202"/>
      <c r="F43" s="203"/>
    </row>
    <row r="44" spans="2:6" ht="14.25" thickBot="1" thickTop="1">
      <c r="B44" s="199" t="s">
        <v>64</v>
      </c>
      <c r="C44" s="199"/>
      <c r="D44" s="45"/>
      <c r="E44" s="202"/>
      <c r="F44" s="203"/>
    </row>
    <row r="45" spans="2:5" ht="8.25" customHeight="1" thickBot="1" thickTop="1">
      <c r="B45" s="12"/>
      <c r="C45" s="12"/>
      <c r="D45" s="46"/>
      <c r="E45" s="1"/>
    </row>
    <row r="46" spans="2:4" ht="14.25" thickBot="1" thickTop="1">
      <c r="B46" s="17" t="s">
        <v>49</v>
      </c>
      <c r="D46" s="44"/>
    </row>
    <row r="47" spans="2:6" ht="14.25" thickBot="1" thickTop="1">
      <c r="B47" s="16" t="s">
        <v>40</v>
      </c>
      <c r="D47" s="37"/>
      <c r="E47" s="202"/>
      <c r="F47" s="203"/>
    </row>
    <row r="48" spans="2:6" ht="14.25" thickBot="1" thickTop="1">
      <c r="B48" s="16" t="s">
        <v>50</v>
      </c>
      <c r="D48" s="45"/>
      <c r="E48" s="214"/>
      <c r="F48" s="203"/>
    </row>
    <row r="49" spans="2:4" ht="8.25" customHeight="1" thickBot="1" thickTop="1">
      <c r="B49" s="17"/>
      <c r="D49" s="173"/>
    </row>
    <row r="50" spans="2:4" ht="14.25" thickBot="1" thickTop="1">
      <c r="B50" s="17" t="s">
        <v>15</v>
      </c>
      <c r="D50" s="44"/>
    </row>
    <row r="51" spans="2:6" ht="14.25" thickBot="1" thickTop="1">
      <c r="B51" s="16" t="s">
        <v>41</v>
      </c>
      <c r="D51" s="37"/>
      <c r="E51" s="202"/>
      <c r="F51" s="203"/>
    </row>
    <row r="52" spans="2:6" ht="14.25" thickBot="1" thickTop="1">
      <c r="B52" s="16" t="s">
        <v>133</v>
      </c>
      <c r="D52" s="37"/>
      <c r="E52" s="202"/>
      <c r="F52" s="203"/>
    </row>
    <row r="53" spans="2:6" ht="14.25" thickBot="1" thickTop="1">
      <c r="B53" s="16" t="s">
        <v>17</v>
      </c>
      <c r="D53" s="37"/>
      <c r="E53" s="202"/>
      <c r="F53" s="203"/>
    </row>
    <row r="54" spans="2:4" ht="8.25" customHeight="1" thickBot="1" thickTop="1">
      <c r="B54" s="17"/>
      <c r="D54" s="44"/>
    </row>
    <row r="55" spans="2:4" ht="14.25" thickBot="1" thickTop="1">
      <c r="B55" s="17" t="s">
        <v>16</v>
      </c>
      <c r="D55" s="44"/>
    </row>
    <row r="56" spans="2:6" ht="14.25" thickBot="1" thickTop="1">
      <c r="B56" s="16" t="s">
        <v>52</v>
      </c>
      <c r="D56" s="37"/>
      <c r="E56" s="202"/>
      <c r="F56" s="203"/>
    </row>
    <row r="57" spans="2:5" ht="14.25" thickBot="1" thickTop="1">
      <c r="B57" s="16"/>
      <c r="C57" s="36" t="s">
        <v>33</v>
      </c>
      <c r="D57" s="36" t="s">
        <v>32</v>
      </c>
      <c r="E57" s="36"/>
    </row>
    <row r="58" spans="2:6" ht="14.25" thickBot="1" thickTop="1">
      <c r="B58" s="16" t="s">
        <v>130</v>
      </c>
      <c r="C58" s="31"/>
      <c r="D58" s="37"/>
      <c r="E58" s="202"/>
      <c r="F58" s="203"/>
    </row>
    <row r="59" spans="2:4" ht="8.25" customHeight="1" thickBot="1" thickTop="1">
      <c r="B59" s="16"/>
      <c r="D59" s="44"/>
    </row>
    <row r="60" spans="2:4" ht="12.75" customHeight="1" thickBot="1" thickTop="1">
      <c r="B60" s="17" t="s">
        <v>51</v>
      </c>
      <c r="D60" s="44"/>
    </row>
    <row r="61" spans="2:6" ht="12.75" customHeight="1" thickBot="1" thickTop="1">
      <c r="B61" s="16" t="s">
        <v>43</v>
      </c>
      <c r="D61" s="37"/>
      <c r="E61" s="202"/>
      <c r="F61" s="203"/>
    </row>
    <row r="62" spans="2:6" ht="12.75" customHeight="1" thickBot="1" thickTop="1">
      <c r="B62" s="16" t="s">
        <v>53</v>
      </c>
      <c r="D62" s="37"/>
      <c r="E62" s="202"/>
      <c r="F62" s="203"/>
    </row>
    <row r="63" spans="2:6" ht="12.75" customHeight="1" thickBot="1" thickTop="1">
      <c r="B63" s="16" t="s">
        <v>54</v>
      </c>
      <c r="D63" s="37"/>
      <c r="E63" s="202"/>
      <c r="F63" s="203"/>
    </row>
    <row r="64" spans="2:6" ht="12.75" customHeight="1" thickBot="1" thickTop="1">
      <c r="B64" s="16" t="s">
        <v>44</v>
      </c>
      <c r="D64" s="37"/>
      <c r="E64" s="202"/>
      <c r="F64" s="203"/>
    </row>
    <row r="65" spans="2:4" ht="8.25" customHeight="1" thickBot="1" thickTop="1">
      <c r="B65" s="16"/>
      <c r="D65" s="44"/>
    </row>
    <row r="66" spans="2:4" ht="14.25" thickBot="1" thickTop="1">
      <c r="B66" s="17" t="s">
        <v>20</v>
      </c>
      <c r="D66" s="44"/>
    </row>
    <row r="67" spans="2:6" ht="14.25" thickBot="1" thickTop="1">
      <c r="B67" s="16" t="s">
        <v>45</v>
      </c>
      <c r="D67" s="37"/>
      <c r="E67" s="202"/>
      <c r="F67" s="203"/>
    </row>
    <row r="68" spans="1:6" ht="8.25" customHeight="1" thickTop="1">
      <c r="A68" s="25"/>
      <c r="B68" s="29"/>
      <c r="C68" s="25"/>
      <c r="D68" s="177"/>
      <c r="E68" s="25"/>
      <c r="F68" s="25"/>
    </row>
    <row r="69" spans="1:6" ht="15" customHeight="1" thickBot="1">
      <c r="A69" s="70" t="s">
        <v>23</v>
      </c>
      <c r="B69" s="74" t="s">
        <v>71</v>
      </c>
      <c r="C69" s="70"/>
      <c r="D69" s="183" t="s">
        <v>118</v>
      </c>
      <c r="E69" s="220" t="s">
        <v>131</v>
      </c>
      <c r="F69" s="221"/>
    </row>
    <row r="70" spans="2:6" ht="14.25" thickBot="1" thickTop="1">
      <c r="B70" s="12" t="s">
        <v>18</v>
      </c>
      <c r="C70" s="23" t="s">
        <v>66</v>
      </c>
      <c r="D70" s="47"/>
      <c r="E70" s="216"/>
      <c r="F70" s="217"/>
    </row>
    <row r="71" spans="2:6" ht="14.25" thickBot="1" thickTop="1">
      <c r="B71" s="12"/>
      <c r="C71" s="23" t="s">
        <v>68</v>
      </c>
      <c r="D71" s="47"/>
      <c r="E71" s="216"/>
      <c r="F71" s="217"/>
    </row>
    <row r="72" spans="2:6" ht="14.25" thickBot="1" thickTop="1">
      <c r="B72" s="12"/>
      <c r="C72" s="23" t="s">
        <v>67</v>
      </c>
      <c r="D72" s="47"/>
      <c r="E72" s="216"/>
      <c r="F72" s="217"/>
    </row>
    <row r="73" spans="2:6" ht="14.25" thickBot="1" thickTop="1">
      <c r="B73" s="12"/>
      <c r="C73" s="23" t="s">
        <v>22</v>
      </c>
      <c r="D73" s="47"/>
      <c r="E73" s="216"/>
      <c r="F73" s="217"/>
    </row>
    <row r="74" spans="2:6" ht="14.25" customHeight="1" thickBot="1" thickTop="1">
      <c r="B74" s="12"/>
      <c r="C74" s="23"/>
      <c r="D74" s="48"/>
      <c r="E74" s="171"/>
      <c r="F74" s="1"/>
    </row>
    <row r="75" spans="2:6" ht="14.25" customHeight="1" thickBot="1" thickTop="1">
      <c r="B75" s="13" t="s">
        <v>19</v>
      </c>
      <c r="C75" s="24" t="s">
        <v>66</v>
      </c>
      <c r="D75" s="49"/>
      <c r="E75" s="216"/>
      <c r="F75" s="217"/>
    </row>
    <row r="76" spans="3:6" ht="14.25" thickBot="1" thickTop="1">
      <c r="C76" s="20" t="s">
        <v>68</v>
      </c>
      <c r="D76" s="49"/>
      <c r="E76" s="216"/>
      <c r="F76" s="217"/>
    </row>
    <row r="77" spans="2:6" ht="14.25" thickBot="1" thickTop="1">
      <c r="B77" s="13"/>
      <c r="C77" s="20" t="s">
        <v>22</v>
      </c>
      <c r="D77" s="49"/>
      <c r="E77" s="216"/>
      <c r="F77" s="217"/>
    </row>
    <row r="78" spans="2:5" ht="14.25" thickBot="1" thickTop="1">
      <c r="B78" s="13"/>
      <c r="C78" s="13"/>
      <c r="D78" s="50"/>
      <c r="E78" s="172"/>
    </row>
    <row r="79" spans="1:6" ht="9" customHeight="1" thickTop="1">
      <c r="A79" s="25"/>
      <c r="B79" s="25"/>
      <c r="C79" s="25"/>
      <c r="D79" s="25"/>
      <c r="E79" s="25"/>
      <c r="F79" s="25"/>
    </row>
    <row r="80" spans="1:5" ht="13.5" thickBot="1">
      <c r="A80" s="3" t="s">
        <v>56</v>
      </c>
      <c r="B80" s="93" t="s">
        <v>80</v>
      </c>
      <c r="C80" s="73"/>
      <c r="D80" s="73"/>
      <c r="E80" s="1"/>
    </row>
    <row r="81" spans="1:7" ht="160.5" customHeight="1" thickTop="1">
      <c r="A81" s="54"/>
      <c r="B81" s="194"/>
      <c r="C81" s="195"/>
      <c r="D81" s="195"/>
      <c r="E81" s="195"/>
      <c r="F81" s="196"/>
      <c r="G81" s="54"/>
    </row>
    <row r="82" spans="1:7" ht="21" customHeight="1">
      <c r="A82" s="86">
        <v>1</v>
      </c>
      <c r="B82" s="200" t="s">
        <v>132</v>
      </c>
      <c r="C82" s="201"/>
      <c r="D82" s="201"/>
      <c r="E82" s="201"/>
      <c r="F82" s="201"/>
      <c r="G82" s="54"/>
    </row>
    <row r="83" spans="1:7" ht="28.5" customHeight="1">
      <c r="A83" s="86">
        <v>2</v>
      </c>
      <c r="B83" s="200" t="s">
        <v>126</v>
      </c>
      <c r="C83" s="201"/>
      <c r="D83" s="201"/>
      <c r="E83" s="201"/>
      <c r="F83" s="201"/>
      <c r="G83" s="54"/>
    </row>
    <row r="84" spans="1:7" ht="12.75">
      <c r="A84" s="59"/>
      <c r="B84" s="59"/>
      <c r="F84" s="1"/>
      <c r="G84" s="59"/>
    </row>
    <row r="85" ht="12.75" hidden="1"/>
    <row r="86" ht="12.75" hidden="1"/>
    <row r="87" spans="3:5" ht="12.75" hidden="1">
      <c r="C87" s="52"/>
      <c r="D87" s="52"/>
      <c r="E87" s="52"/>
    </row>
    <row r="88" spans="1:7" ht="14.25" customHeight="1">
      <c r="A88" s="197"/>
      <c r="B88" s="198"/>
      <c r="C88" s="198"/>
      <c r="D88" s="198"/>
      <c r="E88" s="198"/>
      <c r="F88" s="198"/>
      <c r="G88" s="52"/>
    </row>
  </sheetData>
  <mergeCells count="53">
    <mergeCell ref="E75:F75"/>
    <mergeCell ref="E76:F76"/>
    <mergeCell ref="E77:F77"/>
    <mergeCell ref="E19:F19"/>
    <mergeCell ref="E69:F69"/>
    <mergeCell ref="E29:F29"/>
    <mergeCell ref="E70:F70"/>
    <mergeCell ref="E71:F71"/>
    <mergeCell ref="E72:F72"/>
    <mergeCell ref="E73:F73"/>
    <mergeCell ref="E62:F62"/>
    <mergeCell ref="E63:F63"/>
    <mergeCell ref="E64:F64"/>
    <mergeCell ref="E67:F67"/>
    <mergeCell ref="E53:F53"/>
    <mergeCell ref="E56:F56"/>
    <mergeCell ref="E58:F58"/>
    <mergeCell ref="E61:F61"/>
    <mergeCell ref="E47:F47"/>
    <mergeCell ref="E48:F48"/>
    <mergeCell ref="E51:F51"/>
    <mergeCell ref="E52:F52"/>
    <mergeCell ref="E41:F41"/>
    <mergeCell ref="E42:F42"/>
    <mergeCell ref="E43:F43"/>
    <mergeCell ref="E44:F44"/>
    <mergeCell ref="E32:F32"/>
    <mergeCell ref="E37:F37"/>
    <mergeCell ref="E38:F38"/>
    <mergeCell ref="E15:F15"/>
    <mergeCell ref="E20:F20"/>
    <mergeCell ref="E22:F22"/>
    <mergeCell ref="E24:F24"/>
    <mergeCell ref="E17:F17"/>
    <mergeCell ref="E23:F23"/>
    <mergeCell ref="E11:F11"/>
    <mergeCell ref="E12:F12"/>
    <mergeCell ref="E13:F13"/>
    <mergeCell ref="E14:F14"/>
    <mergeCell ref="A2:F2"/>
    <mergeCell ref="A1:F1"/>
    <mergeCell ref="B8:F8"/>
    <mergeCell ref="C4:F4"/>
    <mergeCell ref="B22:C22"/>
    <mergeCell ref="B23:C23"/>
    <mergeCell ref="B81:F81"/>
    <mergeCell ref="A88:F88"/>
    <mergeCell ref="B42:C42"/>
    <mergeCell ref="B43:C43"/>
    <mergeCell ref="B44:C44"/>
    <mergeCell ref="B82:F82"/>
    <mergeCell ref="B83:F83"/>
    <mergeCell ref="E27:F27"/>
  </mergeCells>
  <printOptions/>
  <pageMargins left="0.39" right="0.39" top="0.69" bottom="0.55" header="0.34" footer="0.35"/>
  <pageSetup horizontalDpi="600" verticalDpi="600" orientation="portrait" scale="86" r:id="rId1"/>
  <rowBreaks count="1" manualBreakCount="1">
    <brk id="54" max="4" man="1"/>
  </rowBreaks>
  <colBreaks count="2" manualBreakCount="2">
    <brk id="6" max="107" man="1"/>
    <brk id="7" max="65535" man="1"/>
  </colBreaks>
</worksheet>
</file>

<file path=xl/worksheets/sheet3.xml><?xml version="1.0" encoding="utf-8"?>
<worksheet xmlns="http://schemas.openxmlformats.org/spreadsheetml/2006/main" xmlns:r="http://schemas.openxmlformats.org/officeDocument/2006/relationships">
  <dimension ref="A1:L181"/>
  <sheetViews>
    <sheetView showGridLines="0" workbookViewId="0" topLeftCell="A163">
      <selection activeCell="B181" sqref="B181"/>
    </sheetView>
  </sheetViews>
  <sheetFormatPr defaultColWidth="9.140625" defaultRowHeight="12.75"/>
  <cols>
    <col min="1" max="1" width="30.28125" style="0" customWidth="1"/>
    <col min="2" max="3" width="15.421875" style="0" customWidth="1"/>
    <col min="4" max="4" width="17.28125" style="0" bestFit="1" customWidth="1"/>
    <col min="5" max="5" width="11.57421875" style="0" customWidth="1"/>
    <col min="6" max="6" width="17.421875" style="0" bestFit="1" customWidth="1"/>
    <col min="7" max="7" width="15.140625" style="0" bestFit="1" customWidth="1"/>
    <col min="8" max="8" width="16.421875" style="0" customWidth="1"/>
    <col min="9" max="9" width="16.140625" style="0" customWidth="1"/>
  </cols>
  <sheetData>
    <row r="1" spans="1:12" ht="37.5" thickBot="1">
      <c r="A1" s="222" t="s">
        <v>72</v>
      </c>
      <c r="B1" s="223"/>
      <c r="C1" s="223"/>
      <c r="D1" s="223"/>
      <c r="E1" s="223"/>
      <c r="F1" s="223"/>
      <c r="G1" s="223"/>
      <c r="H1" s="223"/>
      <c r="I1" s="223"/>
      <c r="J1" s="223"/>
      <c r="K1" s="81"/>
      <c r="L1" s="81"/>
    </row>
    <row r="2" spans="1:4" ht="19.5" thickBot="1" thickTop="1">
      <c r="A2" s="162" t="s">
        <v>113</v>
      </c>
      <c r="B2" s="226"/>
      <c r="C2" s="227"/>
      <c r="D2" s="228"/>
    </row>
    <row r="3" s="82" customFormat="1" ht="21" thickTop="1">
      <c r="A3" s="124" t="str">
        <f>"1. "&amp;'Appendix A'!D5&amp;" Programs"</f>
        <v>1. Residential Programs</v>
      </c>
    </row>
    <row r="4" spans="1:9" s="83" customFormat="1" ht="12.75">
      <c r="A4" s="224" t="s">
        <v>105</v>
      </c>
      <c r="B4" s="224"/>
      <c r="C4" s="224"/>
      <c r="D4" s="224"/>
      <c r="E4" s="224"/>
      <c r="F4" s="224"/>
      <c r="G4" s="224"/>
      <c r="H4" s="224"/>
      <c r="I4" s="224"/>
    </row>
    <row r="5" spans="1:9" s="83" customFormat="1" ht="12.75">
      <c r="A5" s="225" t="s">
        <v>106</v>
      </c>
      <c r="B5" s="225"/>
      <c r="C5" s="225"/>
      <c r="D5" s="225"/>
      <c r="E5" s="225"/>
      <c r="F5" s="225"/>
      <c r="G5" s="225"/>
      <c r="H5" s="225"/>
      <c r="I5" s="225"/>
    </row>
    <row r="6" spans="1:9" s="83" customFormat="1" ht="39" thickBot="1">
      <c r="A6" s="97"/>
      <c r="B6" s="120" t="s">
        <v>127</v>
      </c>
      <c r="C6" s="120" t="s">
        <v>128</v>
      </c>
      <c r="D6" s="120" t="s">
        <v>73</v>
      </c>
      <c r="E6" s="120" t="s">
        <v>74</v>
      </c>
      <c r="F6" s="120" t="s">
        <v>114</v>
      </c>
      <c r="G6" s="120" t="s">
        <v>109</v>
      </c>
      <c r="H6" s="120" t="s">
        <v>110</v>
      </c>
      <c r="I6" s="120" t="s">
        <v>115</v>
      </c>
    </row>
    <row r="7" spans="1:10" ht="13.5" thickBot="1">
      <c r="A7" s="85" t="s">
        <v>94</v>
      </c>
      <c r="B7" s="116"/>
      <c r="C7" s="116"/>
      <c r="D7" s="117">
        <f>B7-C7</f>
        <v>0</v>
      </c>
      <c r="E7" s="118">
        <f>IF(ISERROR(B7/C7),0,B7/C7)</f>
        <v>0</v>
      </c>
      <c r="F7" s="119"/>
      <c r="G7" s="119"/>
      <c r="H7" s="119"/>
      <c r="I7" s="116"/>
      <c r="J7" s="91"/>
    </row>
    <row r="8" spans="1:9" ht="14.25" thickBot="1" thickTop="1">
      <c r="A8" s="85" t="s">
        <v>95</v>
      </c>
      <c r="B8" s="101"/>
      <c r="C8" s="101"/>
      <c r="D8" s="103">
        <f aca="true" t="shared" si="0" ref="D8:D16">B8-C8</f>
        <v>0</v>
      </c>
      <c r="E8" s="107">
        <f aca="true" t="shared" si="1" ref="E8:E17">IF(ISERROR(B8/C8),0,B8/C8)</f>
        <v>0</v>
      </c>
      <c r="F8" s="113"/>
      <c r="G8" s="113"/>
      <c r="H8" s="113"/>
      <c r="I8" s="101"/>
    </row>
    <row r="9" spans="1:9" ht="14.25" thickBot="1" thickTop="1">
      <c r="A9" s="85" t="s">
        <v>96</v>
      </c>
      <c r="B9" s="101"/>
      <c r="C9" s="101"/>
      <c r="D9" s="103">
        <f t="shared" si="0"/>
        <v>0</v>
      </c>
      <c r="E9" s="107">
        <f t="shared" si="1"/>
        <v>0</v>
      </c>
      <c r="F9" s="113"/>
      <c r="G9" s="113"/>
      <c r="H9" s="113"/>
      <c r="I9" s="101"/>
    </row>
    <row r="10" spans="1:9" ht="14.25" thickBot="1" thickTop="1">
      <c r="A10" s="85" t="s">
        <v>97</v>
      </c>
      <c r="B10" s="101"/>
      <c r="C10" s="101"/>
      <c r="D10" s="103">
        <f t="shared" si="0"/>
        <v>0</v>
      </c>
      <c r="E10" s="107">
        <f t="shared" si="1"/>
        <v>0</v>
      </c>
      <c r="F10" s="113"/>
      <c r="G10" s="113"/>
      <c r="H10" s="113"/>
      <c r="I10" s="101"/>
    </row>
    <row r="11" spans="1:9" ht="14.25" thickBot="1" thickTop="1">
      <c r="A11" s="85" t="s">
        <v>98</v>
      </c>
      <c r="B11" s="101"/>
      <c r="C11" s="101"/>
      <c r="D11" s="103">
        <f t="shared" si="0"/>
        <v>0</v>
      </c>
      <c r="E11" s="107">
        <f t="shared" si="1"/>
        <v>0</v>
      </c>
      <c r="F11" s="113"/>
      <c r="G11" s="113"/>
      <c r="H11" s="113"/>
      <c r="I11" s="101"/>
    </row>
    <row r="12" spans="1:9" ht="14.25" thickBot="1" thickTop="1">
      <c r="A12" s="85" t="s">
        <v>99</v>
      </c>
      <c r="B12" s="101"/>
      <c r="C12" s="101"/>
      <c r="D12" s="103">
        <f t="shared" si="0"/>
        <v>0</v>
      </c>
      <c r="E12" s="107">
        <f t="shared" si="1"/>
        <v>0</v>
      </c>
      <c r="F12" s="113"/>
      <c r="G12" s="113"/>
      <c r="H12" s="113"/>
      <c r="I12" s="101"/>
    </row>
    <row r="13" spans="1:9" ht="14.25" thickBot="1" thickTop="1">
      <c r="A13" s="85" t="s">
        <v>100</v>
      </c>
      <c r="B13" s="101"/>
      <c r="C13" s="101"/>
      <c r="D13" s="103">
        <f t="shared" si="0"/>
        <v>0</v>
      </c>
      <c r="E13" s="107">
        <f t="shared" si="1"/>
        <v>0</v>
      </c>
      <c r="F13" s="113"/>
      <c r="G13" s="113"/>
      <c r="H13" s="113"/>
      <c r="I13" s="101"/>
    </row>
    <row r="14" spans="1:9" ht="14.25" thickBot="1" thickTop="1">
      <c r="A14" s="85" t="s">
        <v>101</v>
      </c>
      <c r="B14" s="101"/>
      <c r="C14" s="101"/>
      <c r="D14" s="103">
        <f t="shared" si="0"/>
        <v>0</v>
      </c>
      <c r="E14" s="107">
        <f t="shared" si="1"/>
        <v>0</v>
      </c>
      <c r="F14" s="113"/>
      <c r="G14" s="113"/>
      <c r="H14" s="113"/>
      <c r="I14" s="101"/>
    </row>
    <row r="15" spans="1:9" ht="14.25" thickBot="1" thickTop="1">
      <c r="A15" s="85" t="s">
        <v>102</v>
      </c>
      <c r="B15" s="101"/>
      <c r="C15" s="101"/>
      <c r="D15" s="103">
        <f t="shared" si="0"/>
        <v>0</v>
      </c>
      <c r="E15" s="107">
        <f t="shared" si="1"/>
        <v>0</v>
      </c>
      <c r="F15" s="113"/>
      <c r="G15" s="113"/>
      <c r="H15" s="113"/>
      <c r="I15" s="101"/>
    </row>
    <row r="16" spans="1:9" ht="13.5" thickTop="1">
      <c r="A16" s="85" t="s">
        <v>103</v>
      </c>
      <c r="B16" s="102"/>
      <c r="C16" s="102"/>
      <c r="D16" s="104">
        <f t="shared" si="0"/>
        <v>0</v>
      </c>
      <c r="E16" s="108">
        <f t="shared" si="1"/>
        <v>0</v>
      </c>
      <c r="F16" s="114"/>
      <c r="G16" s="114"/>
      <c r="H16" s="114"/>
      <c r="I16" s="102"/>
    </row>
    <row r="17" spans="1:9" ht="13.5" thickBot="1">
      <c r="A17" s="82" t="str">
        <f>"*Totals App. B - "&amp;'Appendix A'!D5</f>
        <v>*Totals App. B - Residential</v>
      </c>
      <c r="B17" s="99">
        <f>SUM(B7:B16)</f>
        <v>0</v>
      </c>
      <c r="C17" s="100">
        <f>SUM(C7:C16)</f>
        <v>0</v>
      </c>
      <c r="D17" s="100">
        <f>B17-C17</f>
        <v>0</v>
      </c>
      <c r="E17" s="109">
        <f t="shared" si="1"/>
        <v>0</v>
      </c>
      <c r="F17" s="115">
        <f>SUM(F7:F16)</f>
        <v>0</v>
      </c>
      <c r="G17" s="115">
        <f>SUM(G7:G16)</f>
        <v>0</v>
      </c>
      <c r="H17" s="115">
        <f>SUM(H7:H16)</f>
        <v>0</v>
      </c>
      <c r="I17" s="100">
        <f>SUM(I7:I16)+C18</f>
        <v>0</v>
      </c>
    </row>
    <row r="18" spans="1:5" ht="35.25" customHeight="1" thickBot="1">
      <c r="A18" s="98" t="str">
        <f>'Appendix A'!D5&amp;" Indirect Costs not attributable to any specific program"</f>
        <v>Residential Indirect Costs not attributable to any specific program</v>
      </c>
      <c r="B18" s="80"/>
      <c r="C18" s="112"/>
      <c r="E18" s="110"/>
    </row>
    <row r="19" spans="1:5" ht="18.75" customHeight="1" thickTop="1">
      <c r="A19" s="121" t="str">
        <f>"Total "&amp;'Appendix A'!D5&amp;" TRC Costs"</f>
        <v>Total Residential TRC Costs</v>
      </c>
      <c r="B19" s="122"/>
      <c r="C19" s="123">
        <f>SUM(C18,C17)</f>
        <v>0</v>
      </c>
      <c r="E19" s="110"/>
    </row>
    <row r="20" spans="1:9" ht="19.5" customHeight="1" thickBot="1">
      <c r="A20" s="105" t="str">
        <f>"**Totals TRC - "&amp;'Appendix A'!D5</f>
        <v>**Totals TRC - Residential</v>
      </c>
      <c r="B20" s="106">
        <f>B17</f>
        <v>0</v>
      </c>
      <c r="C20" s="106">
        <f>C19</f>
        <v>0</v>
      </c>
      <c r="D20" s="106">
        <f>B20-C20</f>
        <v>0</v>
      </c>
      <c r="E20" s="111">
        <f>IF(ISERROR(B20/C20),0,B20/C20)</f>
        <v>0</v>
      </c>
      <c r="F20" s="84"/>
      <c r="G20" s="84"/>
      <c r="H20" s="84"/>
      <c r="I20" s="84"/>
    </row>
    <row r="23" s="82" customFormat="1" ht="20.25">
      <c r="A23" s="124" t="str">
        <f>"2. "&amp;'Appendix A'!E5&amp;" Programs"</f>
        <v>2. Commercial Programs</v>
      </c>
    </row>
    <row r="24" spans="1:9" s="83" customFormat="1" ht="12.75">
      <c r="A24" s="224" t="s">
        <v>105</v>
      </c>
      <c r="B24" s="224"/>
      <c r="C24" s="224"/>
      <c r="D24" s="224"/>
      <c r="E24" s="224"/>
      <c r="F24" s="224"/>
      <c r="G24" s="224"/>
      <c r="H24" s="224"/>
      <c r="I24" s="224"/>
    </row>
    <row r="25" spans="1:9" s="83" customFormat="1" ht="12.75">
      <c r="A25" s="225" t="s">
        <v>106</v>
      </c>
      <c r="B25" s="225"/>
      <c r="C25" s="225"/>
      <c r="D25" s="225"/>
      <c r="E25" s="225"/>
      <c r="F25" s="225"/>
      <c r="G25" s="225"/>
      <c r="H25" s="225"/>
      <c r="I25" s="225"/>
    </row>
    <row r="26" spans="1:9" s="83" customFormat="1" ht="39" thickBot="1">
      <c r="A26" s="97"/>
      <c r="B26" s="120" t="s">
        <v>127</v>
      </c>
      <c r="C26" s="120" t="s">
        <v>128</v>
      </c>
      <c r="D26" s="120" t="s">
        <v>73</v>
      </c>
      <c r="E26" s="120" t="s">
        <v>74</v>
      </c>
      <c r="F26" s="120" t="s">
        <v>114</v>
      </c>
      <c r="G26" s="120" t="s">
        <v>109</v>
      </c>
      <c r="H26" s="120" t="s">
        <v>110</v>
      </c>
      <c r="I26" s="120" t="s">
        <v>115</v>
      </c>
    </row>
    <row r="27" spans="1:10" ht="13.5" thickBot="1">
      <c r="A27" s="85" t="s">
        <v>94</v>
      </c>
      <c r="B27" s="116"/>
      <c r="C27" s="116"/>
      <c r="D27" s="117">
        <f>B27-C27</f>
        <v>0</v>
      </c>
      <c r="E27" s="118">
        <f>IF(ISERROR(B27/C27),0,B27/C27)</f>
        <v>0</v>
      </c>
      <c r="F27" s="119"/>
      <c r="G27" s="119"/>
      <c r="H27" s="119"/>
      <c r="I27" s="116"/>
      <c r="J27" s="91"/>
    </row>
    <row r="28" spans="1:9" ht="14.25" thickBot="1" thickTop="1">
      <c r="A28" s="85" t="s">
        <v>95</v>
      </c>
      <c r="B28" s="101"/>
      <c r="C28" s="101"/>
      <c r="D28" s="103">
        <f aca="true" t="shared" si="2" ref="D28:D36">B28-C28</f>
        <v>0</v>
      </c>
      <c r="E28" s="107">
        <f aca="true" t="shared" si="3" ref="E28:E37">IF(ISERROR(B28/C28),0,B28/C28)</f>
        <v>0</v>
      </c>
      <c r="F28" s="113"/>
      <c r="G28" s="113"/>
      <c r="H28" s="113"/>
      <c r="I28" s="101"/>
    </row>
    <row r="29" spans="1:9" ht="14.25" thickBot="1" thickTop="1">
      <c r="A29" s="85" t="s">
        <v>96</v>
      </c>
      <c r="B29" s="101"/>
      <c r="C29" s="101"/>
      <c r="D29" s="103">
        <f t="shared" si="2"/>
        <v>0</v>
      </c>
      <c r="E29" s="107">
        <f t="shared" si="3"/>
        <v>0</v>
      </c>
      <c r="F29" s="113"/>
      <c r="G29" s="113"/>
      <c r="H29" s="113"/>
      <c r="I29" s="101"/>
    </row>
    <row r="30" spans="1:9" ht="14.25" thickBot="1" thickTop="1">
      <c r="A30" s="85" t="s">
        <v>97</v>
      </c>
      <c r="B30" s="101"/>
      <c r="C30" s="101"/>
      <c r="D30" s="103">
        <f t="shared" si="2"/>
        <v>0</v>
      </c>
      <c r="E30" s="107">
        <f t="shared" si="3"/>
        <v>0</v>
      </c>
      <c r="F30" s="113"/>
      <c r="G30" s="113"/>
      <c r="H30" s="113"/>
      <c r="I30" s="101"/>
    </row>
    <row r="31" spans="1:9" ht="14.25" thickBot="1" thickTop="1">
      <c r="A31" s="85" t="s">
        <v>98</v>
      </c>
      <c r="B31" s="101"/>
      <c r="C31" s="101"/>
      <c r="D31" s="103">
        <f t="shared" si="2"/>
        <v>0</v>
      </c>
      <c r="E31" s="107">
        <f t="shared" si="3"/>
        <v>0</v>
      </c>
      <c r="F31" s="113"/>
      <c r="G31" s="113"/>
      <c r="H31" s="113"/>
      <c r="I31" s="101"/>
    </row>
    <row r="32" spans="1:9" ht="14.25" thickBot="1" thickTop="1">
      <c r="A32" s="85" t="s">
        <v>99</v>
      </c>
      <c r="B32" s="101"/>
      <c r="C32" s="101"/>
      <c r="D32" s="103">
        <f t="shared" si="2"/>
        <v>0</v>
      </c>
      <c r="E32" s="107">
        <f t="shared" si="3"/>
        <v>0</v>
      </c>
      <c r="F32" s="113"/>
      <c r="G32" s="113"/>
      <c r="H32" s="113"/>
      <c r="I32" s="101"/>
    </row>
    <row r="33" spans="1:9" ht="14.25" thickBot="1" thickTop="1">
      <c r="A33" s="85" t="s">
        <v>100</v>
      </c>
      <c r="B33" s="101"/>
      <c r="C33" s="101"/>
      <c r="D33" s="103">
        <f t="shared" si="2"/>
        <v>0</v>
      </c>
      <c r="E33" s="107">
        <f t="shared" si="3"/>
        <v>0</v>
      </c>
      <c r="F33" s="113"/>
      <c r="G33" s="113"/>
      <c r="H33" s="113"/>
      <c r="I33" s="101"/>
    </row>
    <row r="34" spans="1:9" ht="14.25" thickBot="1" thickTop="1">
      <c r="A34" s="85" t="s">
        <v>101</v>
      </c>
      <c r="B34" s="101"/>
      <c r="C34" s="101"/>
      <c r="D34" s="103">
        <f t="shared" si="2"/>
        <v>0</v>
      </c>
      <c r="E34" s="107">
        <f t="shared" si="3"/>
        <v>0</v>
      </c>
      <c r="F34" s="113"/>
      <c r="G34" s="113"/>
      <c r="H34" s="113"/>
      <c r="I34" s="101"/>
    </row>
    <row r="35" spans="1:9" ht="14.25" thickBot="1" thickTop="1">
      <c r="A35" s="85" t="s">
        <v>102</v>
      </c>
      <c r="B35" s="101"/>
      <c r="C35" s="101"/>
      <c r="D35" s="103">
        <f t="shared" si="2"/>
        <v>0</v>
      </c>
      <c r="E35" s="107">
        <f t="shared" si="3"/>
        <v>0</v>
      </c>
      <c r="F35" s="113"/>
      <c r="G35" s="113"/>
      <c r="H35" s="113"/>
      <c r="I35" s="101"/>
    </row>
    <row r="36" spans="1:9" ht="13.5" thickTop="1">
      <c r="A36" s="85" t="s">
        <v>103</v>
      </c>
      <c r="B36" s="102"/>
      <c r="C36" s="102"/>
      <c r="D36" s="104">
        <f t="shared" si="2"/>
        <v>0</v>
      </c>
      <c r="E36" s="108">
        <f t="shared" si="3"/>
        <v>0</v>
      </c>
      <c r="F36" s="114"/>
      <c r="G36" s="114"/>
      <c r="H36" s="114"/>
      <c r="I36" s="102"/>
    </row>
    <row r="37" spans="1:9" ht="13.5" thickBot="1">
      <c r="A37" s="82" t="str">
        <f>"*Totals App. B - "&amp;'Appendix A'!E5</f>
        <v>*Totals App. B - Commercial</v>
      </c>
      <c r="B37" s="99">
        <f>SUM(B27:B36)</f>
        <v>0</v>
      </c>
      <c r="C37" s="100">
        <f>SUM(C27:C36)</f>
        <v>0</v>
      </c>
      <c r="D37" s="100">
        <f>B37-C37</f>
        <v>0</v>
      </c>
      <c r="E37" s="109">
        <f t="shared" si="3"/>
        <v>0</v>
      </c>
      <c r="F37" s="115">
        <f>SUM(F27:F36)</f>
        <v>0</v>
      </c>
      <c r="G37" s="115">
        <f>SUM(G27:G36)</f>
        <v>0</v>
      </c>
      <c r="H37" s="115">
        <f>SUM(H27:H36)</f>
        <v>0</v>
      </c>
      <c r="I37" s="100">
        <f>SUM(I27:I36)+C38</f>
        <v>0</v>
      </c>
    </row>
    <row r="38" spans="1:5" ht="35.25" customHeight="1" thickBot="1">
      <c r="A38" s="98" t="str">
        <f>'Appendix A'!E5&amp;" Indirect Costs not attributable to any specific program"</f>
        <v>Commercial Indirect Costs not attributable to any specific program</v>
      </c>
      <c r="B38" s="80"/>
      <c r="C38" s="158"/>
      <c r="E38" s="110"/>
    </row>
    <row r="39" spans="1:5" ht="18.75" customHeight="1" thickTop="1">
      <c r="A39" s="121" t="str">
        <f>"Total "&amp;'Appendix A'!D25&amp;" TRC Costs"</f>
        <v>Total  TRC Costs</v>
      </c>
      <c r="B39" s="122"/>
      <c r="C39" s="123">
        <f>SUM(C38,C37)</f>
        <v>0</v>
      </c>
      <c r="E39" s="110"/>
    </row>
    <row r="40" spans="1:9" ht="19.5" customHeight="1" thickBot="1">
      <c r="A40" s="105" t="str">
        <f>"**Totals TRC - "&amp;'Appendix A'!E5</f>
        <v>**Totals TRC - Commercial</v>
      </c>
      <c r="B40" s="106">
        <f>B37</f>
        <v>0</v>
      </c>
      <c r="C40" s="106">
        <f>C39</f>
        <v>0</v>
      </c>
      <c r="D40" s="106">
        <f>B40-C40</f>
        <v>0</v>
      </c>
      <c r="E40" s="111">
        <f>IF(ISERROR(B40/C40),0,B40/C40)</f>
        <v>0</v>
      </c>
      <c r="F40" s="84"/>
      <c r="G40" s="84"/>
      <c r="H40" s="84"/>
      <c r="I40" s="84"/>
    </row>
    <row r="43" s="82" customFormat="1" ht="20.25">
      <c r="A43" s="124" t="str">
        <f>"3. "&amp;'Appendix A'!F5&amp;" Programs"</f>
        <v>3. Institutional Programs</v>
      </c>
    </row>
    <row r="44" spans="1:9" s="83" customFormat="1" ht="12.75">
      <c r="A44" s="224" t="s">
        <v>105</v>
      </c>
      <c r="B44" s="224"/>
      <c r="C44" s="224"/>
      <c r="D44" s="224"/>
      <c r="E44" s="224"/>
      <c r="F44" s="224"/>
      <c r="G44" s="224"/>
      <c r="H44" s="224"/>
      <c r="I44" s="224"/>
    </row>
    <row r="45" spans="1:9" s="83" customFormat="1" ht="12.75">
      <c r="A45" s="225" t="s">
        <v>106</v>
      </c>
      <c r="B45" s="225"/>
      <c r="C45" s="225"/>
      <c r="D45" s="225"/>
      <c r="E45" s="225"/>
      <c r="F45" s="225"/>
      <c r="G45" s="225"/>
      <c r="H45" s="225"/>
      <c r="I45" s="225"/>
    </row>
    <row r="46" spans="1:9" s="83" customFormat="1" ht="39" thickBot="1">
      <c r="A46" s="97"/>
      <c r="B46" s="120" t="s">
        <v>127</v>
      </c>
      <c r="C46" s="120" t="s">
        <v>128</v>
      </c>
      <c r="D46" s="120" t="s">
        <v>73</v>
      </c>
      <c r="E46" s="120" t="s">
        <v>74</v>
      </c>
      <c r="F46" s="120" t="s">
        <v>114</v>
      </c>
      <c r="G46" s="120" t="s">
        <v>109</v>
      </c>
      <c r="H46" s="120" t="s">
        <v>110</v>
      </c>
      <c r="I46" s="120" t="s">
        <v>115</v>
      </c>
    </row>
    <row r="47" spans="1:10" ht="13.5" thickBot="1">
      <c r="A47" s="85" t="s">
        <v>94</v>
      </c>
      <c r="B47" s="116"/>
      <c r="C47" s="116"/>
      <c r="D47" s="117">
        <f>B47-C47</f>
        <v>0</v>
      </c>
      <c r="E47" s="118">
        <f>IF(ISERROR(B47/C47),0,B47/C47)</f>
        <v>0</v>
      </c>
      <c r="F47" s="119"/>
      <c r="G47" s="119"/>
      <c r="H47" s="119"/>
      <c r="I47" s="116"/>
      <c r="J47" s="91"/>
    </row>
    <row r="48" spans="1:9" ht="14.25" thickBot="1" thickTop="1">
      <c r="A48" s="85" t="s">
        <v>95</v>
      </c>
      <c r="B48" s="101"/>
      <c r="C48" s="101"/>
      <c r="D48" s="103">
        <f aca="true" t="shared" si="4" ref="D48:D56">B48-C48</f>
        <v>0</v>
      </c>
      <c r="E48" s="107">
        <f aca="true" t="shared" si="5" ref="E48:E57">IF(ISERROR(B48/C48),0,B48/C48)</f>
        <v>0</v>
      </c>
      <c r="F48" s="113"/>
      <c r="G48" s="113"/>
      <c r="H48" s="113"/>
      <c r="I48" s="159"/>
    </row>
    <row r="49" spans="1:9" ht="14.25" thickBot="1" thickTop="1">
      <c r="A49" s="85" t="s">
        <v>96</v>
      </c>
      <c r="B49" s="101"/>
      <c r="C49" s="101"/>
      <c r="D49" s="103">
        <f t="shared" si="4"/>
        <v>0</v>
      </c>
      <c r="E49" s="107">
        <f t="shared" si="5"/>
        <v>0</v>
      </c>
      <c r="F49" s="113"/>
      <c r="G49" s="113"/>
      <c r="H49" s="113"/>
      <c r="I49" s="101"/>
    </row>
    <row r="50" spans="1:9" ht="14.25" thickBot="1" thickTop="1">
      <c r="A50" s="85" t="s">
        <v>97</v>
      </c>
      <c r="B50" s="101"/>
      <c r="C50" s="101"/>
      <c r="D50" s="103">
        <f t="shared" si="4"/>
        <v>0</v>
      </c>
      <c r="E50" s="107">
        <f t="shared" si="5"/>
        <v>0</v>
      </c>
      <c r="F50" s="113"/>
      <c r="G50" s="113"/>
      <c r="H50" s="113"/>
      <c r="I50" s="101"/>
    </row>
    <row r="51" spans="1:9" ht="14.25" thickBot="1" thickTop="1">
      <c r="A51" s="85" t="s">
        <v>98</v>
      </c>
      <c r="B51" s="101"/>
      <c r="C51" s="101"/>
      <c r="D51" s="103">
        <f t="shared" si="4"/>
        <v>0</v>
      </c>
      <c r="E51" s="107">
        <f t="shared" si="5"/>
        <v>0</v>
      </c>
      <c r="F51" s="113"/>
      <c r="G51" s="113"/>
      <c r="H51" s="113"/>
      <c r="I51" s="101"/>
    </row>
    <row r="52" spans="1:9" ht="14.25" thickBot="1" thickTop="1">
      <c r="A52" s="85" t="s">
        <v>96</v>
      </c>
      <c r="B52" s="101"/>
      <c r="C52" s="101"/>
      <c r="D52" s="103">
        <f t="shared" si="4"/>
        <v>0</v>
      </c>
      <c r="E52" s="107">
        <f t="shared" si="5"/>
        <v>0</v>
      </c>
      <c r="F52" s="113"/>
      <c r="G52" s="113"/>
      <c r="H52" s="113"/>
      <c r="I52" s="101"/>
    </row>
    <row r="53" spans="1:9" ht="14.25" thickBot="1" thickTop="1">
      <c r="A53" s="85" t="s">
        <v>100</v>
      </c>
      <c r="B53" s="101"/>
      <c r="C53" s="101"/>
      <c r="D53" s="103">
        <f t="shared" si="4"/>
        <v>0</v>
      </c>
      <c r="E53" s="107">
        <f t="shared" si="5"/>
        <v>0</v>
      </c>
      <c r="F53" s="113"/>
      <c r="G53" s="113"/>
      <c r="H53" s="113"/>
      <c r="I53" s="101"/>
    </row>
    <row r="54" spans="1:9" ht="14.25" thickBot="1" thickTop="1">
      <c r="A54" s="85" t="s">
        <v>101</v>
      </c>
      <c r="B54" s="101"/>
      <c r="C54" s="101"/>
      <c r="D54" s="103">
        <f t="shared" si="4"/>
        <v>0</v>
      </c>
      <c r="E54" s="107">
        <f t="shared" si="5"/>
        <v>0</v>
      </c>
      <c r="F54" s="113"/>
      <c r="G54" s="113"/>
      <c r="H54" s="113"/>
      <c r="I54" s="101"/>
    </row>
    <row r="55" spans="1:9" ht="14.25" thickBot="1" thickTop="1">
      <c r="A55" s="85" t="s">
        <v>102</v>
      </c>
      <c r="B55" s="101"/>
      <c r="C55" s="101"/>
      <c r="D55" s="103">
        <f t="shared" si="4"/>
        <v>0</v>
      </c>
      <c r="E55" s="107">
        <f t="shared" si="5"/>
        <v>0</v>
      </c>
      <c r="F55" s="113"/>
      <c r="G55" s="113"/>
      <c r="H55" s="113"/>
      <c r="I55" s="101"/>
    </row>
    <row r="56" spans="1:9" ht="13.5" thickTop="1">
      <c r="A56" s="85" t="s">
        <v>103</v>
      </c>
      <c r="B56" s="102"/>
      <c r="C56" s="102"/>
      <c r="D56" s="104">
        <f t="shared" si="4"/>
        <v>0</v>
      </c>
      <c r="E56" s="108">
        <f t="shared" si="5"/>
        <v>0</v>
      </c>
      <c r="F56" s="114"/>
      <c r="G56" s="114"/>
      <c r="H56" s="114"/>
      <c r="I56" s="102"/>
    </row>
    <row r="57" spans="1:9" ht="13.5" thickBot="1">
      <c r="A57" s="82" t="str">
        <f>"*Totals App. B - "&amp;'Appendix A'!F5</f>
        <v>*Totals App. B - Institutional</v>
      </c>
      <c r="B57" s="99">
        <f>SUM(B47:B56)</f>
        <v>0</v>
      </c>
      <c r="C57" s="100">
        <f>SUM(C47:C56)</f>
        <v>0</v>
      </c>
      <c r="D57" s="100">
        <f>B57-C57</f>
        <v>0</v>
      </c>
      <c r="E57" s="109">
        <f t="shared" si="5"/>
        <v>0</v>
      </c>
      <c r="F57" s="115">
        <f>SUM(F47:F56)</f>
        <v>0</v>
      </c>
      <c r="G57" s="115">
        <f>SUM(G47:G56)</f>
        <v>0</v>
      </c>
      <c r="H57" s="115">
        <f>SUM(H47:H56)</f>
        <v>0</v>
      </c>
      <c r="I57" s="100">
        <f>SUM(I47:I56)+C58</f>
        <v>0</v>
      </c>
    </row>
    <row r="58" spans="1:5" ht="35.25" customHeight="1" thickBot="1">
      <c r="A58" s="98" t="str">
        <f>'Appendix A'!F5&amp;" Indirect Costs not attributable to any specific program"</f>
        <v>Institutional Indirect Costs not attributable to any specific program</v>
      </c>
      <c r="B58" s="80"/>
      <c r="C58" s="158"/>
      <c r="E58" s="110"/>
    </row>
    <row r="59" spans="1:5" ht="18.75" customHeight="1" thickTop="1">
      <c r="A59" s="121" t="str">
        <f>"Total "&amp;'Appendix A'!D45&amp;" TRC Costs"</f>
        <v>Total  TRC Costs</v>
      </c>
      <c r="B59" s="122"/>
      <c r="C59" s="123">
        <f>SUM(C58,C57)</f>
        <v>0</v>
      </c>
      <c r="E59" s="110"/>
    </row>
    <row r="60" spans="1:9" ht="19.5" customHeight="1" thickBot="1">
      <c r="A60" s="105" t="str">
        <f>"**Totals TRC - "&amp;'Appendix A'!F5</f>
        <v>**Totals TRC - Institutional</v>
      </c>
      <c r="B60" s="106">
        <f>B57</f>
        <v>0</v>
      </c>
      <c r="C60" s="106">
        <f>C59</f>
        <v>0</v>
      </c>
      <c r="D60" s="106">
        <f>B60-C60</f>
        <v>0</v>
      </c>
      <c r="E60" s="111">
        <f>IF(ISERROR(B60/C60),0,B60/C60)</f>
        <v>0</v>
      </c>
      <c r="F60" s="84"/>
      <c r="G60" s="84"/>
      <c r="H60" s="84"/>
      <c r="I60" s="84"/>
    </row>
    <row r="63" s="82" customFormat="1" ht="20.25">
      <c r="A63" s="124" t="str">
        <f>"4. "&amp;'Appendix A'!G5&amp;" Programs"</f>
        <v>4. Industrial Programs</v>
      </c>
    </row>
    <row r="64" spans="1:9" s="83" customFormat="1" ht="12.75">
      <c r="A64" s="224" t="s">
        <v>105</v>
      </c>
      <c r="B64" s="224"/>
      <c r="C64" s="224"/>
      <c r="D64" s="224"/>
      <c r="E64" s="224"/>
      <c r="F64" s="224"/>
      <c r="G64" s="224"/>
      <c r="H64" s="224"/>
      <c r="I64" s="224"/>
    </row>
    <row r="65" spans="1:9" s="83" customFormat="1" ht="12.75">
      <c r="A65" s="225" t="s">
        <v>106</v>
      </c>
      <c r="B65" s="225"/>
      <c r="C65" s="225"/>
      <c r="D65" s="225"/>
      <c r="E65" s="225"/>
      <c r="F65" s="225"/>
      <c r="G65" s="225"/>
      <c r="H65" s="225"/>
      <c r="I65" s="225"/>
    </row>
    <row r="66" spans="1:9" s="83" customFormat="1" ht="39" thickBot="1">
      <c r="A66" s="97"/>
      <c r="B66" s="120" t="s">
        <v>127</v>
      </c>
      <c r="C66" s="120" t="s">
        <v>128</v>
      </c>
      <c r="D66" s="120" t="s">
        <v>73</v>
      </c>
      <c r="E66" s="120" t="s">
        <v>74</v>
      </c>
      <c r="F66" s="120" t="s">
        <v>114</v>
      </c>
      <c r="G66" s="120" t="s">
        <v>109</v>
      </c>
      <c r="H66" s="120" t="s">
        <v>110</v>
      </c>
      <c r="I66" s="120" t="s">
        <v>115</v>
      </c>
    </row>
    <row r="67" spans="1:10" ht="14.25" thickBot="1" thickTop="1">
      <c r="A67" s="85" t="s">
        <v>94</v>
      </c>
      <c r="B67" s="116"/>
      <c r="C67" s="116"/>
      <c r="D67" s="117">
        <f>B67-C67</f>
        <v>0</v>
      </c>
      <c r="E67" s="118">
        <f>IF(ISERROR(B67/C67),0,B67/C67)</f>
        <v>0</v>
      </c>
      <c r="F67" s="119"/>
      <c r="G67" s="119"/>
      <c r="H67" s="119"/>
      <c r="I67" s="101"/>
      <c r="J67" s="91"/>
    </row>
    <row r="68" spans="1:9" ht="14.25" thickBot="1" thickTop="1">
      <c r="A68" s="85" t="s">
        <v>96</v>
      </c>
      <c r="B68" s="101"/>
      <c r="C68" s="101"/>
      <c r="D68" s="103">
        <f>B68-C68</f>
        <v>0</v>
      </c>
      <c r="E68" s="107">
        <f>IF(ISERROR(B68/C68),0,B68/C68)</f>
        <v>0</v>
      </c>
      <c r="F68" s="113"/>
      <c r="G68" s="113"/>
      <c r="H68" s="113"/>
      <c r="I68" s="101"/>
    </row>
    <row r="69" spans="1:9" ht="14.25" thickBot="1" thickTop="1">
      <c r="A69" s="85" t="s">
        <v>96</v>
      </c>
      <c r="B69" s="101"/>
      <c r="C69" s="101"/>
      <c r="D69" s="103">
        <f aca="true" t="shared" si="6" ref="D69:D76">B69-C69</f>
        <v>0</v>
      </c>
      <c r="E69" s="107">
        <f aca="true" t="shared" si="7" ref="E69:E77">IF(ISERROR(B69/C69),0,B69/C69)</f>
        <v>0</v>
      </c>
      <c r="F69" s="113"/>
      <c r="G69" s="113"/>
      <c r="H69" s="113"/>
      <c r="I69" s="101"/>
    </row>
    <row r="70" spans="1:9" ht="14.25" thickBot="1" thickTop="1">
      <c r="A70" s="85" t="s">
        <v>97</v>
      </c>
      <c r="B70" s="101"/>
      <c r="C70" s="101"/>
      <c r="D70" s="103">
        <f t="shared" si="6"/>
        <v>0</v>
      </c>
      <c r="E70" s="107">
        <f t="shared" si="7"/>
        <v>0</v>
      </c>
      <c r="F70" s="113"/>
      <c r="G70" s="113"/>
      <c r="H70" s="113"/>
      <c r="I70" s="101"/>
    </row>
    <row r="71" spans="1:9" ht="14.25" thickBot="1" thickTop="1">
      <c r="A71" s="85" t="s">
        <v>98</v>
      </c>
      <c r="B71" s="101"/>
      <c r="C71" s="101"/>
      <c r="D71" s="103">
        <f t="shared" si="6"/>
        <v>0</v>
      </c>
      <c r="E71" s="107">
        <f t="shared" si="7"/>
        <v>0</v>
      </c>
      <c r="F71" s="113"/>
      <c r="G71" s="113"/>
      <c r="H71" s="113"/>
      <c r="I71" s="101"/>
    </row>
    <row r="72" spans="1:9" ht="14.25" thickBot="1" thickTop="1">
      <c r="A72" s="85" t="s">
        <v>99</v>
      </c>
      <c r="B72" s="101"/>
      <c r="C72" s="101"/>
      <c r="D72" s="103">
        <f t="shared" si="6"/>
        <v>0</v>
      </c>
      <c r="E72" s="107">
        <f t="shared" si="7"/>
        <v>0</v>
      </c>
      <c r="F72" s="113"/>
      <c r="G72" s="113"/>
      <c r="H72" s="113"/>
      <c r="I72" s="101"/>
    </row>
    <row r="73" spans="1:9" ht="14.25" thickBot="1" thickTop="1">
      <c r="A73" s="85" t="s">
        <v>100</v>
      </c>
      <c r="B73" s="101"/>
      <c r="C73" s="101"/>
      <c r="D73" s="103">
        <f t="shared" si="6"/>
        <v>0</v>
      </c>
      <c r="E73" s="107">
        <f t="shared" si="7"/>
        <v>0</v>
      </c>
      <c r="F73" s="113"/>
      <c r="G73" s="113"/>
      <c r="H73" s="113"/>
      <c r="I73" s="101"/>
    </row>
    <row r="74" spans="1:9" ht="14.25" thickBot="1" thickTop="1">
      <c r="A74" s="85" t="s">
        <v>101</v>
      </c>
      <c r="B74" s="101"/>
      <c r="C74" s="101"/>
      <c r="D74" s="103">
        <f t="shared" si="6"/>
        <v>0</v>
      </c>
      <c r="E74" s="107">
        <f t="shared" si="7"/>
        <v>0</v>
      </c>
      <c r="F74" s="113"/>
      <c r="G74" s="113"/>
      <c r="H74" s="113"/>
      <c r="I74" s="101"/>
    </row>
    <row r="75" spans="1:9" ht="14.25" thickBot="1" thickTop="1">
      <c r="A75" s="85" t="s">
        <v>102</v>
      </c>
      <c r="B75" s="101"/>
      <c r="C75" s="101"/>
      <c r="D75" s="103">
        <f t="shared" si="6"/>
        <v>0</v>
      </c>
      <c r="E75" s="107">
        <f t="shared" si="7"/>
        <v>0</v>
      </c>
      <c r="F75" s="113"/>
      <c r="G75" s="113"/>
      <c r="H75" s="113"/>
      <c r="I75" s="101"/>
    </row>
    <row r="76" spans="1:9" ht="13.5" thickTop="1">
      <c r="A76" s="85" t="s">
        <v>103</v>
      </c>
      <c r="B76" s="102"/>
      <c r="C76" s="102"/>
      <c r="D76" s="104">
        <f t="shared" si="6"/>
        <v>0</v>
      </c>
      <c r="E76" s="108">
        <f t="shared" si="7"/>
        <v>0</v>
      </c>
      <c r="F76" s="114"/>
      <c r="G76" s="114"/>
      <c r="H76" s="114"/>
      <c r="I76" s="102"/>
    </row>
    <row r="77" spans="1:9" ht="13.5" thickBot="1">
      <c r="A77" s="82" t="str">
        <f>"*Totals App. B - "&amp;'Appendix A'!G5</f>
        <v>*Totals App. B - Industrial</v>
      </c>
      <c r="B77" s="99">
        <f>SUM(B67:B76)</f>
        <v>0</v>
      </c>
      <c r="C77" s="100">
        <f>SUM(C67:C76)</f>
        <v>0</v>
      </c>
      <c r="D77" s="100">
        <f>B77-C77</f>
        <v>0</v>
      </c>
      <c r="E77" s="109">
        <f t="shared" si="7"/>
        <v>0</v>
      </c>
      <c r="F77" s="115">
        <f>SUM(F67:F76)</f>
        <v>0</v>
      </c>
      <c r="G77" s="115">
        <f>SUM(G67:G76)</f>
        <v>0</v>
      </c>
      <c r="H77" s="115">
        <f>SUM(H67:H76)</f>
        <v>0</v>
      </c>
      <c r="I77" s="100">
        <f>SUM(I67:I76)+C78</f>
        <v>0</v>
      </c>
    </row>
    <row r="78" spans="1:5" ht="35.25" customHeight="1" thickBot="1">
      <c r="A78" s="98" t="str">
        <f>'Appendix A'!G5&amp;" Indirect Costs not attributable to any specific program"</f>
        <v>Industrial Indirect Costs not attributable to any specific program</v>
      </c>
      <c r="B78" s="80"/>
      <c r="C78" s="158"/>
      <c r="E78" s="110"/>
    </row>
    <row r="79" spans="1:5" ht="18.75" customHeight="1" thickTop="1">
      <c r="A79" s="121" t="str">
        <f>"Total "&amp;'Appendix A'!D65&amp;" TRC Costs"</f>
        <v>Total  TRC Costs</v>
      </c>
      <c r="B79" s="122"/>
      <c r="C79" s="123">
        <f>SUM(C78,C77)</f>
        <v>0</v>
      </c>
      <c r="E79" s="110"/>
    </row>
    <row r="80" spans="1:9" ht="19.5" customHeight="1" thickBot="1">
      <c r="A80" s="105" t="str">
        <f>"**Totals TRC - "&amp;'Appendix A'!G5</f>
        <v>**Totals TRC - Industrial</v>
      </c>
      <c r="B80" s="106">
        <f>B77</f>
        <v>0</v>
      </c>
      <c r="C80" s="106">
        <f>C79</f>
        <v>0</v>
      </c>
      <c r="D80" s="106">
        <f>B80-C80</f>
        <v>0</v>
      </c>
      <c r="E80" s="111">
        <f>IF(ISERROR(B80/C80),0,B80/C80)</f>
        <v>0</v>
      </c>
      <c r="F80" s="84"/>
      <c r="G80" s="84"/>
      <c r="H80" s="84"/>
      <c r="I80" s="84"/>
    </row>
    <row r="83" s="82" customFormat="1" ht="20.25">
      <c r="A83" s="124" t="str">
        <f>"5. "&amp;'Appendix A'!H5&amp;" Programs"</f>
        <v>5. Agricultural Programs</v>
      </c>
    </row>
    <row r="84" spans="1:9" s="83" customFormat="1" ht="12.75">
      <c r="A84" s="224" t="s">
        <v>105</v>
      </c>
      <c r="B84" s="224"/>
      <c r="C84" s="224"/>
      <c r="D84" s="224"/>
      <c r="E84" s="224"/>
      <c r="F84" s="224"/>
      <c r="G84" s="224"/>
      <c r="H84" s="224"/>
      <c r="I84" s="224"/>
    </row>
    <row r="85" spans="1:9" s="83" customFormat="1" ht="12.75">
      <c r="A85" s="225" t="s">
        <v>106</v>
      </c>
      <c r="B85" s="225"/>
      <c r="C85" s="225"/>
      <c r="D85" s="225"/>
      <c r="E85" s="225"/>
      <c r="F85" s="225"/>
      <c r="G85" s="225"/>
      <c r="H85" s="225"/>
      <c r="I85" s="225"/>
    </row>
    <row r="86" spans="1:9" s="83" customFormat="1" ht="39" thickBot="1">
      <c r="A86" s="97"/>
      <c r="B86" s="120" t="s">
        <v>127</v>
      </c>
      <c r="C86" s="120" t="s">
        <v>128</v>
      </c>
      <c r="D86" s="120" t="s">
        <v>73</v>
      </c>
      <c r="E86" s="120" t="s">
        <v>74</v>
      </c>
      <c r="F86" s="120" t="s">
        <v>114</v>
      </c>
      <c r="G86" s="120" t="s">
        <v>109</v>
      </c>
      <c r="H86" s="120" t="s">
        <v>110</v>
      </c>
      <c r="I86" s="120" t="s">
        <v>115</v>
      </c>
    </row>
    <row r="87" spans="1:10" ht="13.5" thickBot="1">
      <c r="A87" s="85" t="s">
        <v>94</v>
      </c>
      <c r="B87" s="116"/>
      <c r="C87" s="116"/>
      <c r="D87" s="117">
        <f>B87-C87</f>
        <v>0</v>
      </c>
      <c r="E87" s="118">
        <f>IF(ISERROR(B87/C87),0,B87/C87)</f>
        <v>0</v>
      </c>
      <c r="F87" s="119"/>
      <c r="G87" s="119"/>
      <c r="H87" s="119"/>
      <c r="I87" s="116"/>
      <c r="J87" s="91"/>
    </row>
    <row r="88" spans="1:9" ht="14.25" thickBot="1" thickTop="1">
      <c r="A88" s="85" t="s">
        <v>96</v>
      </c>
      <c r="B88" s="101"/>
      <c r="C88" s="101"/>
      <c r="D88" s="103">
        <f>B88-C88</f>
        <v>0</v>
      </c>
      <c r="E88" s="107">
        <f>IF(ISERROR(B88/C88),0,B88/C88)</f>
        <v>0</v>
      </c>
      <c r="F88" s="113"/>
      <c r="G88" s="113"/>
      <c r="H88" s="113"/>
      <c r="I88" s="101"/>
    </row>
    <row r="89" spans="1:9" ht="14.25" thickBot="1" thickTop="1">
      <c r="A89" s="85" t="s">
        <v>96</v>
      </c>
      <c r="B89" s="101"/>
      <c r="C89" s="101"/>
      <c r="D89" s="103">
        <f aca="true" t="shared" si="8" ref="D89:D96">B89-C89</f>
        <v>0</v>
      </c>
      <c r="E89" s="107">
        <f aca="true" t="shared" si="9" ref="E89:E97">IF(ISERROR(B89/C89),0,B89/C89)</f>
        <v>0</v>
      </c>
      <c r="F89" s="113"/>
      <c r="G89" s="113"/>
      <c r="H89" s="113"/>
      <c r="I89" s="101"/>
    </row>
    <row r="90" spans="1:9" ht="14.25" thickBot="1" thickTop="1">
      <c r="A90" s="85" t="s">
        <v>97</v>
      </c>
      <c r="B90" s="101"/>
      <c r="C90" s="101"/>
      <c r="D90" s="103">
        <f t="shared" si="8"/>
        <v>0</v>
      </c>
      <c r="E90" s="107">
        <f t="shared" si="9"/>
        <v>0</v>
      </c>
      <c r="F90" s="113"/>
      <c r="G90" s="113"/>
      <c r="H90" s="113"/>
      <c r="I90" s="101"/>
    </row>
    <row r="91" spans="1:9" ht="14.25" thickBot="1" thickTop="1">
      <c r="A91" s="85" t="s">
        <v>98</v>
      </c>
      <c r="B91" s="101"/>
      <c r="C91" s="101"/>
      <c r="D91" s="103">
        <f t="shared" si="8"/>
        <v>0</v>
      </c>
      <c r="E91" s="107">
        <f t="shared" si="9"/>
        <v>0</v>
      </c>
      <c r="F91" s="113"/>
      <c r="G91" s="113"/>
      <c r="H91" s="113"/>
      <c r="I91" s="101"/>
    </row>
    <row r="92" spans="1:9" ht="14.25" thickBot="1" thickTop="1">
      <c r="A92" s="85" t="s">
        <v>99</v>
      </c>
      <c r="B92" s="101"/>
      <c r="C92" s="101"/>
      <c r="D92" s="103">
        <f t="shared" si="8"/>
        <v>0</v>
      </c>
      <c r="E92" s="107">
        <f t="shared" si="9"/>
        <v>0</v>
      </c>
      <c r="F92" s="113"/>
      <c r="G92" s="113"/>
      <c r="H92" s="113"/>
      <c r="I92" s="101"/>
    </row>
    <row r="93" spans="1:9" ht="14.25" thickBot="1" thickTop="1">
      <c r="A93" s="85" t="s">
        <v>100</v>
      </c>
      <c r="B93" s="101"/>
      <c r="C93" s="101"/>
      <c r="D93" s="103">
        <f t="shared" si="8"/>
        <v>0</v>
      </c>
      <c r="E93" s="107">
        <f t="shared" si="9"/>
        <v>0</v>
      </c>
      <c r="F93" s="113"/>
      <c r="G93" s="113"/>
      <c r="H93" s="113"/>
      <c r="I93" s="101"/>
    </row>
    <row r="94" spans="1:9" ht="14.25" thickBot="1" thickTop="1">
      <c r="A94" s="85" t="s">
        <v>101</v>
      </c>
      <c r="B94" s="101"/>
      <c r="C94" s="101"/>
      <c r="D94" s="103">
        <f t="shared" si="8"/>
        <v>0</v>
      </c>
      <c r="E94" s="107">
        <f t="shared" si="9"/>
        <v>0</v>
      </c>
      <c r="F94" s="113"/>
      <c r="G94" s="113"/>
      <c r="H94" s="113"/>
      <c r="I94" s="101"/>
    </row>
    <row r="95" spans="1:9" ht="14.25" thickBot="1" thickTop="1">
      <c r="A95" s="85" t="s">
        <v>102</v>
      </c>
      <c r="B95" s="101"/>
      <c r="C95" s="101"/>
      <c r="D95" s="103">
        <f t="shared" si="8"/>
        <v>0</v>
      </c>
      <c r="E95" s="107">
        <f t="shared" si="9"/>
        <v>0</v>
      </c>
      <c r="F95" s="113"/>
      <c r="G95" s="113"/>
      <c r="H95" s="113"/>
      <c r="I95" s="101"/>
    </row>
    <row r="96" spans="1:9" ht="13.5" thickTop="1">
      <c r="A96" s="85" t="s">
        <v>103</v>
      </c>
      <c r="B96" s="102"/>
      <c r="C96" s="102"/>
      <c r="D96" s="104">
        <f t="shared" si="8"/>
        <v>0</v>
      </c>
      <c r="E96" s="108">
        <f t="shared" si="9"/>
        <v>0</v>
      </c>
      <c r="F96" s="114"/>
      <c r="G96" s="114"/>
      <c r="H96" s="114"/>
      <c r="I96" s="102"/>
    </row>
    <row r="97" spans="1:9" ht="13.5" thickBot="1">
      <c r="A97" s="82" t="str">
        <f>"*Totals App. B - "&amp;'Appendix A'!H5</f>
        <v>*Totals App. B - Agricultural</v>
      </c>
      <c r="B97" s="99">
        <f>SUM(B87:B96)</f>
        <v>0</v>
      </c>
      <c r="C97" s="100">
        <f>SUM(C87:C96)</f>
        <v>0</v>
      </c>
      <c r="D97" s="100">
        <f>B97-C97</f>
        <v>0</v>
      </c>
      <c r="E97" s="109">
        <f t="shared" si="9"/>
        <v>0</v>
      </c>
      <c r="F97" s="115">
        <f>SUM(F87:F96)</f>
        <v>0</v>
      </c>
      <c r="G97" s="115">
        <f>SUM(G87:G96)</f>
        <v>0</v>
      </c>
      <c r="H97" s="115">
        <f>SUM(H87:H96)</f>
        <v>0</v>
      </c>
      <c r="I97" s="100">
        <f>SUM(I87:I96)+C98</f>
        <v>0</v>
      </c>
    </row>
    <row r="98" spans="1:5" ht="35.25" customHeight="1" thickBot="1">
      <c r="A98" s="98" t="str">
        <f>'Appendix A'!H5&amp;" Indirect Costs not attributable to any specific program"</f>
        <v>Agricultural Indirect Costs not attributable to any specific program</v>
      </c>
      <c r="B98" s="80"/>
      <c r="C98" s="158"/>
      <c r="E98" s="110"/>
    </row>
    <row r="99" spans="1:5" ht="18.75" customHeight="1" thickTop="1">
      <c r="A99" s="121" t="str">
        <f>"Total "&amp;'Appendix A'!D85&amp;" TRC Costs"</f>
        <v>Total  TRC Costs</v>
      </c>
      <c r="B99" s="122"/>
      <c r="C99" s="123">
        <f>SUM(C98,C97)</f>
        <v>0</v>
      </c>
      <c r="E99" s="110"/>
    </row>
    <row r="100" spans="1:9" ht="19.5" customHeight="1" thickBot="1">
      <c r="A100" s="105" t="str">
        <f>"**Totals TRC - "&amp;'Appendix A'!H5</f>
        <v>**Totals TRC - Agricultural</v>
      </c>
      <c r="B100" s="106">
        <f>B97</f>
        <v>0</v>
      </c>
      <c r="C100" s="106">
        <f>C99</f>
        <v>0</v>
      </c>
      <c r="D100" s="106">
        <f>B100-C100</f>
        <v>0</v>
      </c>
      <c r="E100" s="111">
        <f>IF(ISERROR(B100/C100),0,B100/C100)</f>
        <v>0</v>
      </c>
      <c r="F100" s="84"/>
      <c r="G100" s="84"/>
      <c r="H100" s="84"/>
      <c r="I100" s="84"/>
    </row>
    <row r="103" s="82" customFormat="1" ht="20.25">
      <c r="A103" s="124" t="str">
        <f>"6. "&amp;'Appendix A'!I5&amp;" Programs"</f>
        <v>6. LDC System Programs</v>
      </c>
    </row>
    <row r="104" spans="1:9" s="83" customFormat="1" ht="12.75">
      <c r="A104" s="224" t="s">
        <v>105</v>
      </c>
      <c r="B104" s="224"/>
      <c r="C104" s="224"/>
      <c r="D104" s="224"/>
      <c r="E104" s="224"/>
      <c r="F104" s="224"/>
      <c r="G104" s="224"/>
      <c r="H104" s="224"/>
      <c r="I104" s="224"/>
    </row>
    <row r="105" spans="1:9" s="83" customFormat="1" ht="12.75">
      <c r="A105" s="225" t="s">
        <v>106</v>
      </c>
      <c r="B105" s="225"/>
      <c r="C105" s="225"/>
      <c r="D105" s="225"/>
      <c r="E105" s="225"/>
      <c r="F105" s="225"/>
      <c r="G105" s="225"/>
      <c r="H105" s="225"/>
      <c r="I105" s="225"/>
    </row>
    <row r="106" spans="1:9" s="83" customFormat="1" ht="39" thickBot="1">
      <c r="A106" s="97"/>
      <c r="B106" s="120" t="s">
        <v>127</v>
      </c>
      <c r="C106" s="120" t="s">
        <v>128</v>
      </c>
      <c r="D106" s="120" t="s">
        <v>73</v>
      </c>
      <c r="E106" s="120" t="s">
        <v>74</v>
      </c>
      <c r="F106" s="120" t="s">
        <v>114</v>
      </c>
      <c r="G106" s="120" t="s">
        <v>109</v>
      </c>
      <c r="H106" s="120" t="s">
        <v>110</v>
      </c>
      <c r="I106" s="120" t="s">
        <v>115</v>
      </c>
    </row>
    <row r="107" spans="1:10" ht="13.5" thickBot="1">
      <c r="A107" s="85" t="s">
        <v>94</v>
      </c>
      <c r="B107" s="116"/>
      <c r="C107" s="116"/>
      <c r="D107" s="117">
        <f>B107-C107</f>
        <v>0</v>
      </c>
      <c r="E107" s="118">
        <f>IF(ISERROR(B107/C107),0,B107/C107)</f>
        <v>0</v>
      </c>
      <c r="F107" s="119"/>
      <c r="G107" s="119"/>
      <c r="H107" s="119"/>
      <c r="I107" s="116"/>
      <c r="J107" s="91"/>
    </row>
    <row r="108" spans="1:9" ht="14.25" thickBot="1" thickTop="1">
      <c r="A108" s="85" t="s">
        <v>95</v>
      </c>
      <c r="B108" s="101"/>
      <c r="C108" s="101"/>
      <c r="D108" s="103">
        <f aca="true" t="shared" si="10" ref="D108:D116">B108-C108</f>
        <v>0</v>
      </c>
      <c r="E108" s="107">
        <f aca="true" t="shared" si="11" ref="E108:E117">IF(ISERROR(B108/C108),0,B108/C108)</f>
        <v>0</v>
      </c>
      <c r="F108" s="113"/>
      <c r="G108" s="113"/>
      <c r="H108" s="113"/>
      <c r="I108" s="101"/>
    </row>
    <row r="109" spans="1:9" ht="14.25" thickBot="1" thickTop="1">
      <c r="A109" s="85" t="s">
        <v>96</v>
      </c>
      <c r="B109" s="101"/>
      <c r="C109" s="101"/>
      <c r="D109" s="103">
        <f t="shared" si="10"/>
        <v>0</v>
      </c>
      <c r="E109" s="107">
        <f t="shared" si="11"/>
        <v>0</v>
      </c>
      <c r="F109" s="113"/>
      <c r="G109" s="113"/>
      <c r="H109" s="113"/>
      <c r="I109" s="101"/>
    </row>
    <row r="110" spans="1:9" ht="14.25" thickBot="1" thickTop="1">
      <c r="A110" s="85" t="s">
        <v>97</v>
      </c>
      <c r="B110" s="101"/>
      <c r="C110" s="101"/>
      <c r="D110" s="103">
        <f t="shared" si="10"/>
        <v>0</v>
      </c>
      <c r="E110" s="107">
        <f t="shared" si="11"/>
        <v>0</v>
      </c>
      <c r="F110" s="113"/>
      <c r="G110" s="113"/>
      <c r="H110" s="113"/>
      <c r="I110" s="101"/>
    </row>
    <row r="111" spans="1:9" ht="14.25" thickBot="1" thickTop="1">
      <c r="A111" s="85" t="s">
        <v>98</v>
      </c>
      <c r="B111" s="101"/>
      <c r="C111" s="101"/>
      <c r="D111" s="103">
        <f t="shared" si="10"/>
        <v>0</v>
      </c>
      <c r="E111" s="107">
        <f t="shared" si="11"/>
        <v>0</v>
      </c>
      <c r="F111" s="113"/>
      <c r="G111" s="113"/>
      <c r="H111" s="113"/>
      <c r="I111" s="101"/>
    </row>
    <row r="112" spans="1:9" ht="14.25" thickBot="1" thickTop="1">
      <c r="A112" s="85" t="s">
        <v>99</v>
      </c>
      <c r="B112" s="101"/>
      <c r="C112" s="101"/>
      <c r="D112" s="103">
        <f t="shared" si="10"/>
        <v>0</v>
      </c>
      <c r="E112" s="107">
        <f t="shared" si="11"/>
        <v>0</v>
      </c>
      <c r="F112" s="113"/>
      <c r="G112" s="113"/>
      <c r="H112" s="113"/>
      <c r="I112" s="101"/>
    </row>
    <row r="113" spans="1:9" ht="14.25" thickBot="1" thickTop="1">
      <c r="A113" s="85" t="s">
        <v>100</v>
      </c>
      <c r="B113" s="101"/>
      <c r="C113" s="101"/>
      <c r="D113" s="103">
        <f t="shared" si="10"/>
        <v>0</v>
      </c>
      <c r="E113" s="107">
        <f t="shared" si="11"/>
        <v>0</v>
      </c>
      <c r="F113" s="113"/>
      <c r="G113" s="113"/>
      <c r="H113" s="113"/>
      <c r="I113" s="101"/>
    </row>
    <row r="114" spans="1:9" ht="14.25" thickBot="1" thickTop="1">
      <c r="A114" s="85" t="s">
        <v>101</v>
      </c>
      <c r="B114" s="101"/>
      <c r="C114" s="101"/>
      <c r="D114" s="103">
        <f t="shared" si="10"/>
        <v>0</v>
      </c>
      <c r="E114" s="107">
        <f t="shared" si="11"/>
        <v>0</v>
      </c>
      <c r="F114" s="113"/>
      <c r="G114" s="113"/>
      <c r="H114" s="113"/>
      <c r="I114" s="101"/>
    </row>
    <row r="115" spans="1:9" ht="14.25" thickBot="1" thickTop="1">
      <c r="A115" s="85" t="s">
        <v>102</v>
      </c>
      <c r="B115" s="101"/>
      <c r="C115" s="101"/>
      <c r="D115" s="103">
        <f t="shared" si="10"/>
        <v>0</v>
      </c>
      <c r="E115" s="107">
        <f t="shared" si="11"/>
        <v>0</v>
      </c>
      <c r="F115" s="113"/>
      <c r="G115" s="113"/>
      <c r="H115" s="113"/>
      <c r="I115" s="101"/>
    </row>
    <row r="116" spans="1:9" ht="13.5" thickTop="1">
      <c r="A116" s="85" t="s">
        <v>96</v>
      </c>
      <c r="B116" s="129"/>
      <c r="C116" s="129"/>
      <c r="D116" s="104">
        <f t="shared" si="10"/>
        <v>0</v>
      </c>
      <c r="E116" s="108">
        <f t="shared" si="11"/>
        <v>0</v>
      </c>
      <c r="F116" s="160"/>
      <c r="G116" s="160"/>
      <c r="H116" s="160"/>
      <c r="I116" s="129"/>
    </row>
    <row r="117" spans="1:9" ht="13.5" thickBot="1">
      <c r="A117" s="82" t="str">
        <f>"*Totals App. B - "&amp;'Appendix A'!I5</f>
        <v>*Totals App. B - LDC System</v>
      </c>
      <c r="B117" s="161">
        <f>SUM(B107:B116)</f>
        <v>0</v>
      </c>
      <c r="C117" s="163">
        <f>SUM(C107:C116)</f>
        <v>0</v>
      </c>
      <c r="D117" s="163">
        <f>B117-C117</f>
        <v>0</v>
      </c>
      <c r="E117" s="164">
        <f t="shared" si="11"/>
        <v>0</v>
      </c>
      <c r="F117" s="165">
        <f>SUM(F107:F116)</f>
        <v>0</v>
      </c>
      <c r="G117" s="165">
        <f>SUM(G107:G116)</f>
        <v>0</v>
      </c>
      <c r="H117" s="165">
        <f>SUM(H107:H116)</f>
        <v>0</v>
      </c>
      <c r="I117" s="100">
        <f>SUM(I107:I116)+C118</f>
        <v>0</v>
      </c>
    </row>
    <row r="118" spans="1:5" ht="35.25" customHeight="1" thickBot="1">
      <c r="A118" s="98" t="str">
        <f>'Appendix A'!I5&amp;" Indirect Costs not attributable to any specific program"</f>
        <v>LDC System Indirect Costs not attributable to any specific program</v>
      </c>
      <c r="B118" s="80"/>
      <c r="C118" s="158"/>
      <c r="E118" s="110"/>
    </row>
    <row r="119" spans="1:5" ht="18.75" customHeight="1" thickTop="1">
      <c r="A119" s="121" t="str">
        <f>"Total "&amp;'Appendix A'!D105&amp;" TRC Costs"</f>
        <v>Total  TRC Costs</v>
      </c>
      <c r="B119" s="122"/>
      <c r="C119" s="123">
        <f>SUM(C118,C117)</f>
        <v>0</v>
      </c>
      <c r="E119" s="110"/>
    </row>
    <row r="120" spans="1:9" ht="19.5" customHeight="1" thickBot="1">
      <c r="A120" s="105" t="str">
        <f>"**Totals TRC - "&amp;'Appendix A'!I5</f>
        <v>**Totals TRC - LDC System</v>
      </c>
      <c r="B120" s="106">
        <f>B117</f>
        <v>0</v>
      </c>
      <c r="C120" s="106">
        <f>C119</f>
        <v>0</v>
      </c>
      <c r="D120" s="106">
        <f>B120-C120</f>
        <v>0</v>
      </c>
      <c r="E120" s="111">
        <f>IF(ISERROR(B120/C120),0,B120/C120)</f>
        <v>0</v>
      </c>
      <c r="F120" s="84"/>
      <c r="G120" s="84"/>
      <c r="H120" s="84"/>
      <c r="I120" s="84"/>
    </row>
    <row r="123" ht="20.25">
      <c r="A123" s="125" t="s">
        <v>111</v>
      </c>
    </row>
    <row r="124" spans="1:4" ht="51.75" customHeight="1">
      <c r="A124" s="229" t="s">
        <v>107</v>
      </c>
      <c r="B124" s="229"/>
      <c r="C124" s="229"/>
      <c r="D124" s="229"/>
    </row>
    <row r="125" spans="1:3" ht="13.5" thickBot="1">
      <c r="A125" s="230" t="s">
        <v>115</v>
      </c>
      <c r="B125" s="231"/>
      <c r="C125" s="166"/>
    </row>
    <row r="128" s="82" customFormat="1" ht="20.25">
      <c r="A128" s="124" t="str">
        <f>"8. "&amp;'Appendix A'!K5&amp;" Programs"</f>
        <v>8. Other #1 Programs</v>
      </c>
    </row>
    <row r="129" spans="1:9" s="83" customFormat="1" ht="12.75">
      <c r="A129" s="224" t="s">
        <v>105</v>
      </c>
      <c r="B129" s="224"/>
      <c r="C129" s="224"/>
      <c r="D129" s="224"/>
      <c r="E129" s="224"/>
      <c r="F129" s="224"/>
      <c r="G129" s="224"/>
      <c r="H129" s="224"/>
      <c r="I129" s="224"/>
    </row>
    <row r="130" spans="1:9" s="83" customFormat="1" ht="12.75">
      <c r="A130" s="225" t="s">
        <v>106</v>
      </c>
      <c r="B130" s="225"/>
      <c r="C130" s="225"/>
      <c r="D130" s="225"/>
      <c r="E130" s="225"/>
      <c r="F130" s="225"/>
      <c r="G130" s="225"/>
      <c r="H130" s="225"/>
      <c r="I130" s="225"/>
    </row>
    <row r="131" spans="1:9" s="83" customFormat="1" ht="39" thickBot="1">
      <c r="A131" s="97"/>
      <c r="B131" s="120" t="s">
        <v>127</v>
      </c>
      <c r="C131" s="120" t="s">
        <v>128</v>
      </c>
      <c r="D131" s="120" t="s">
        <v>73</v>
      </c>
      <c r="E131" s="120" t="s">
        <v>74</v>
      </c>
      <c r="F131" s="120" t="s">
        <v>114</v>
      </c>
      <c r="G131" s="120" t="s">
        <v>109</v>
      </c>
      <c r="H131" s="120" t="s">
        <v>110</v>
      </c>
      <c r="I131" s="120" t="s">
        <v>115</v>
      </c>
    </row>
    <row r="132" spans="1:10" ht="13.5" thickBot="1">
      <c r="A132" s="85" t="s">
        <v>94</v>
      </c>
      <c r="B132" s="116"/>
      <c r="C132" s="116"/>
      <c r="D132" s="117">
        <f>B132-C132</f>
        <v>0</v>
      </c>
      <c r="E132" s="118">
        <f>IF(ISERROR(B132/C132),0,B132/C132)</f>
        <v>0</v>
      </c>
      <c r="F132" s="119"/>
      <c r="G132" s="119"/>
      <c r="H132" s="119"/>
      <c r="I132" s="116"/>
      <c r="J132" s="91"/>
    </row>
    <row r="133" spans="1:9" ht="14.25" thickBot="1" thickTop="1">
      <c r="A133" s="85" t="s">
        <v>95</v>
      </c>
      <c r="B133" s="101"/>
      <c r="C133" s="101"/>
      <c r="D133" s="103">
        <f aca="true" t="shared" si="12" ref="D133:D141">B133-C133</f>
        <v>0</v>
      </c>
      <c r="E133" s="107">
        <f aca="true" t="shared" si="13" ref="E133:E142">IF(ISERROR(B133/C133),0,B133/C133)</f>
        <v>0</v>
      </c>
      <c r="F133" s="113"/>
      <c r="G133" s="113"/>
      <c r="H133" s="113"/>
      <c r="I133" s="101"/>
    </row>
    <row r="134" spans="1:9" ht="14.25" thickBot="1" thickTop="1">
      <c r="A134" s="85" t="s">
        <v>96</v>
      </c>
      <c r="B134" s="101"/>
      <c r="C134" s="101"/>
      <c r="D134" s="103">
        <f t="shared" si="12"/>
        <v>0</v>
      </c>
      <c r="E134" s="107">
        <f t="shared" si="13"/>
        <v>0</v>
      </c>
      <c r="F134" s="113"/>
      <c r="G134" s="113"/>
      <c r="H134" s="113"/>
      <c r="I134" s="101"/>
    </row>
    <row r="135" spans="1:9" ht="14.25" thickBot="1" thickTop="1">
      <c r="A135" s="85" t="s">
        <v>97</v>
      </c>
      <c r="B135" s="101"/>
      <c r="C135" s="101"/>
      <c r="D135" s="103">
        <f t="shared" si="12"/>
        <v>0</v>
      </c>
      <c r="E135" s="107">
        <f t="shared" si="13"/>
        <v>0</v>
      </c>
      <c r="F135" s="113"/>
      <c r="G135" s="113"/>
      <c r="H135" s="113"/>
      <c r="I135" s="101"/>
    </row>
    <row r="136" spans="1:9" ht="14.25" thickBot="1" thickTop="1">
      <c r="A136" s="85" t="s">
        <v>98</v>
      </c>
      <c r="B136" s="101"/>
      <c r="C136" s="101"/>
      <c r="D136" s="103">
        <f t="shared" si="12"/>
        <v>0</v>
      </c>
      <c r="E136" s="107">
        <f t="shared" si="13"/>
        <v>0</v>
      </c>
      <c r="F136" s="113"/>
      <c r="G136" s="113"/>
      <c r="H136" s="113"/>
      <c r="I136" s="101"/>
    </row>
    <row r="137" spans="1:9" ht="14.25" thickBot="1" thickTop="1">
      <c r="A137" s="85" t="s">
        <v>99</v>
      </c>
      <c r="B137" s="101"/>
      <c r="C137" s="101"/>
      <c r="D137" s="103">
        <f t="shared" si="12"/>
        <v>0</v>
      </c>
      <c r="E137" s="107">
        <f t="shared" si="13"/>
        <v>0</v>
      </c>
      <c r="F137" s="113"/>
      <c r="G137" s="113"/>
      <c r="H137" s="113"/>
      <c r="I137" s="101"/>
    </row>
    <row r="138" spans="1:9" ht="14.25" thickBot="1" thickTop="1">
      <c r="A138" s="85" t="s">
        <v>100</v>
      </c>
      <c r="B138" s="101"/>
      <c r="C138" s="101"/>
      <c r="D138" s="103">
        <f t="shared" si="12"/>
        <v>0</v>
      </c>
      <c r="E138" s="107">
        <f t="shared" si="13"/>
        <v>0</v>
      </c>
      <c r="F138" s="113"/>
      <c r="G138" s="113"/>
      <c r="H138" s="113"/>
      <c r="I138" s="101"/>
    </row>
    <row r="139" spans="1:9" ht="14.25" thickBot="1" thickTop="1">
      <c r="A139" s="85" t="s">
        <v>101</v>
      </c>
      <c r="B139" s="101"/>
      <c r="C139" s="101"/>
      <c r="D139" s="103">
        <f t="shared" si="12"/>
        <v>0</v>
      </c>
      <c r="E139" s="107">
        <f t="shared" si="13"/>
        <v>0</v>
      </c>
      <c r="F139" s="113"/>
      <c r="G139" s="113"/>
      <c r="H139" s="113"/>
      <c r="I139" s="101"/>
    </row>
    <row r="140" spans="1:9" ht="14.25" thickBot="1" thickTop="1">
      <c r="A140" s="85" t="s">
        <v>102</v>
      </c>
      <c r="B140" s="101"/>
      <c r="C140" s="101"/>
      <c r="D140" s="103">
        <f t="shared" si="12"/>
        <v>0</v>
      </c>
      <c r="E140" s="107">
        <f t="shared" si="13"/>
        <v>0</v>
      </c>
      <c r="F140" s="113"/>
      <c r="G140" s="113"/>
      <c r="H140" s="113"/>
      <c r="I140" s="101"/>
    </row>
    <row r="141" spans="1:9" ht="13.5" thickTop="1">
      <c r="A141" s="85" t="s">
        <v>103</v>
      </c>
      <c r="B141" s="102"/>
      <c r="C141" s="102"/>
      <c r="D141" s="104">
        <f t="shared" si="12"/>
        <v>0</v>
      </c>
      <c r="E141" s="108">
        <f t="shared" si="13"/>
        <v>0</v>
      </c>
      <c r="F141" s="114"/>
      <c r="G141" s="114"/>
      <c r="H141" s="114"/>
      <c r="I141" s="102"/>
    </row>
    <row r="142" spans="1:9" ht="13.5" thickBot="1">
      <c r="A142" s="82" t="str">
        <f>"*Totals App. B - "&amp;'Appendix A'!K5</f>
        <v>*Totals App. B - Other #1</v>
      </c>
      <c r="B142" s="99">
        <f>SUM(B132:B141)</f>
        <v>0</v>
      </c>
      <c r="C142" s="100">
        <f>SUM(C132:C141)</f>
        <v>0</v>
      </c>
      <c r="D142" s="100">
        <f>B142-C142</f>
        <v>0</v>
      </c>
      <c r="E142" s="109">
        <f t="shared" si="13"/>
        <v>0</v>
      </c>
      <c r="F142" s="115">
        <f>SUM(F132:F141)</f>
        <v>0</v>
      </c>
      <c r="G142" s="115">
        <f>SUM(G132:G141)</f>
        <v>0</v>
      </c>
      <c r="H142" s="115">
        <f>SUM(H132:H141)</f>
        <v>0</v>
      </c>
      <c r="I142" s="100">
        <f>SUM(I132:I141)+C143</f>
        <v>0</v>
      </c>
    </row>
    <row r="143" spans="1:5" ht="35.25" customHeight="1" thickBot="1">
      <c r="A143" s="98" t="str">
        <f>'Appendix A'!K5&amp;" Indirect Costs not attributable to any specific program"</f>
        <v>Other #1 Indirect Costs not attributable to any specific program</v>
      </c>
      <c r="B143" s="80"/>
      <c r="C143" s="158"/>
      <c r="E143" s="110"/>
    </row>
    <row r="144" spans="1:5" ht="18.75" customHeight="1" thickTop="1">
      <c r="A144" s="121" t="str">
        <f>"Total "&amp;'Appendix A'!D125&amp;" TRC Costs"</f>
        <v>Total  TRC Costs</v>
      </c>
      <c r="B144" s="122"/>
      <c r="C144" s="123">
        <f>SUM(C143,C142)</f>
        <v>0</v>
      </c>
      <c r="E144" s="110"/>
    </row>
    <row r="145" spans="1:9" ht="19.5" customHeight="1" thickBot="1">
      <c r="A145" s="105" t="str">
        <f>"**Totals TRC - "&amp;'Appendix A'!K5</f>
        <v>**Totals TRC - Other #1</v>
      </c>
      <c r="B145" s="106">
        <f>B142</f>
        <v>0</v>
      </c>
      <c r="C145" s="106">
        <f>C144</f>
        <v>0</v>
      </c>
      <c r="D145" s="106">
        <f>B145-C145</f>
        <v>0</v>
      </c>
      <c r="E145" s="111">
        <f>IF(ISERROR(B145/C145),0,B145/C145)</f>
        <v>0</v>
      </c>
      <c r="F145" s="84"/>
      <c r="G145" s="84"/>
      <c r="H145" s="84"/>
      <c r="I145" s="84"/>
    </row>
    <row r="148" s="82" customFormat="1" ht="20.25">
      <c r="A148" s="124" t="str">
        <f>"9. "&amp;'Appendix A'!L5&amp;" Programs"</f>
        <v>9. Other #2 Programs</v>
      </c>
    </row>
    <row r="149" spans="1:9" s="83" customFormat="1" ht="12.75">
      <c r="A149" s="224" t="s">
        <v>105</v>
      </c>
      <c r="B149" s="224"/>
      <c r="C149" s="224"/>
      <c r="D149" s="224"/>
      <c r="E149" s="224"/>
      <c r="F149" s="224"/>
      <c r="G149" s="224"/>
      <c r="H149" s="224"/>
      <c r="I149" s="224"/>
    </row>
    <row r="150" spans="1:9" s="83" customFormat="1" ht="12.75">
      <c r="A150" s="225" t="s">
        <v>106</v>
      </c>
      <c r="B150" s="225"/>
      <c r="C150" s="225"/>
      <c r="D150" s="225"/>
      <c r="E150" s="225"/>
      <c r="F150" s="225"/>
      <c r="G150" s="225"/>
      <c r="H150" s="225"/>
      <c r="I150" s="225"/>
    </row>
    <row r="151" spans="1:9" s="83" customFormat="1" ht="39" thickBot="1">
      <c r="A151" s="97"/>
      <c r="B151" s="120" t="s">
        <v>127</v>
      </c>
      <c r="C151" s="120" t="s">
        <v>128</v>
      </c>
      <c r="D151" s="120" t="s">
        <v>73</v>
      </c>
      <c r="E151" s="120" t="s">
        <v>74</v>
      </c>
      <c r="F151" s="120" t="s">
        <v>114</v>
      </c>
      <c r="G151" s="120" t="s">
        <v>109</v>
      </c>
      <c r="H151" s="120" t="s">
        <v>110</v>
      </c>
      <c r="I151" s="120" t="s">
        <v>115</v>
      </c>
    </row>
    <row r="152" spans="1:10" ht="13.5" thickBot="1">
      <c r="A152" s="85" t="s">
        <v>94</v>
      </c>
      <c r="B152" s="116"/>
      <c r="C152" s="116"/>
      <c r="D152" s="117">
        <f>B152-C152</f>
        <v>0</v>
      </c>
      <c r="E152" s="118">
        <f>IF(ISERROR(B152/C152),0,B152/C152)</f>
        <v>0</v>
      </c>
      <c r="F152" s="119"/>
      <c r="G152" s="119"/>
      <c r="H152" s="119"/>
      <c r="I152" s="116"/>
      <c r="J152" s="91"/>
    </row>
    <row r="153" spans="1:9" ht="14.25" thickBot="1" thickTop="1">
      <c r="A153" s="85" t="s">
        <v>95</v>
      </c>
      <c r="B153" s="101"/>
      <c r="C153" s="101"/>
      <c r="D153" s="103">
        <f aca="true" t="shared" si="14" ref="D153:D161">B153-C153</f>
        <v>0</v>
      </c>
      <c r="E153" s="107">
        <f aca="true" t="shared" si="15" ref="E153:E162">IF(ISERROR(B153/C153),0,B153/C153)</f>
        <v>0</v>
      </c>
      <c r="F153" s="113"/>
      <c r="G153" s="113"/>
      <c r="H153" s="113"/>
      <c r="I153" s="101"/>
    </row>
    <row r="154" spans="1:9" ht="14.25" thickBot="1" thickTop="1">
      <c r="A154" s="85" t="s">
        <v>96</v>
      </c>
      <c r="B154" s="101"/>
      <c r="C154" s="101"/>
      <c r="D154" s="103">
        <f t="shared" si="14"/>
        <v>0</v>
      </c>
      <c r="E154" s="107">
        <f t="shared" si="15"/>
        <v>0</v>
      </c>
      <c r="F154" s="113"/>
      <c r="G154" s="113"/>
      <c r="H154" s="113"/>
      <c r="I154" s="101"/>
    </row>
    <row r="155" spans="1:9" ht="14.25" thickBot="1" thickTop="1">
      <c r="A155" s="85" t="s">
        <v>97</v>
      </c>
      <c r="B155" s="101"/>
      <c r="C155" s="101"/>
      <c r="D155" s="103">
        <f t="shared" si="14"/>
        <v>0</v>
      </c>
      <c r="E155" s="107">
        <f t="shared" si="15"/>
        <v>0</v>
      </c>
      <c r="F155" s="113"/>
      <c r="G155" s="113"/>
      <c r="H155" s="113"/>
      <c r="I155" s="101"/>
    </row>
    <row r="156" spans="1:9" ht="14.25" thickBot="1" thickTop="1">
      <c r="A156" s="85" t="s">
        <v>98</v>
      </c>
      <c r="B156" s="101"/>
      <c r="C156" s="101"/>
      <c r="D156" s="103">
        <f t="shared" si="14"/>
        <v>0</v>
      </c>
      <c r="E156" s="107">
        <f t="shared" si="15"/>
        <v>0</v>
      </c>
      <c r="F156" s="113"/>
      <c r="G156" s="113"/>
      <c r="H156" s="113"/>
      <c r="I156" s="101"/>
    </row>
    <row r="157" spans="1:9" ht="14.25" thickBot="1" thickTop="1">
      <c r="A157" s="85" t="s">
        <v>96</v>
      </c>
      <c r="B157" s="101"/>
      <c r="C157" s="101"/>
      <c r="D157" s="103">
        <f t="shared" si="14"/>
        <v>0</v>
      </c>
      <c r="E157" s="107">
        <f t="shared" si="15"/>
        <v>0</v>
      </c>
      <c r="F157" s="113"/>
      <c r="G157" s="113"/>
      <c r="H157" s="113"/>
      <c r="I157" s="101"/>
    </row>
    <row r="158" spans="1:9" ht="14.25" thickBot="1" thickTop="1">
      <c r="A158" s="85" t="s">
        <v>100</v>
      </c>
      <c r="B158" s="101"/>
      <c r="C158" s="101"/>
      <c r="D158" s="103">
        <f t="shared" si="14"/>
        <v>0</v>
      </c>
      <c r="E158" s="107">
        <f t="shared" si="15"/>
        <v>0</v>
      </c>
      <c r="F158" s="113"/>
      <c r="G158" s="113"/>
      <c r="H158" s="113"/>
      <c r="I158" s="101"/>
    </row>
    <row r="159" spans="1:9" ht="14.25" thickBot="1" thickTop="1">
      <c r="A159" s="85" t="s">
        <v>101</v>
      </c>
      <c r="B159" s="101"/>
      <c r="C159" s="101"/>
      <c r="D159" s="103">
        <f t="shared" si="14"/>
        <v>0</v>
      </c>
      <c r="E159" s="107">
        <f t="shared" si="15"/>
        <v>0</v>
      </c>
      <c r="F159" s="113"/>
      <c r="G159" s="113"/>
      <c r="H159" s="113"/>
      <c r="I159" s="101"/>
    </row>
    <row r="160" spans="1:9" ht="14.25" thickBot="1" thickTop="1">
      <c r="A160" s="85" t="s">
        <v>102</v>
      </c>
      <c r="B160" s="101"/>
      <c r="C160" s="101"/>
      <c r="D160" s="103">
        <f t="shared" si="14"/>
        <v>0</v>
      </c>
      <c r="E160" s="107">
        <f t="shared" si="15"/>
        <v>0</v>
      </c>
      <c r="F160" s="113"/>
      <c r="G160" s="113"/>
      <c r="H160" s="113"/>
      <c r="I160" s="101"/>
    </row>
    <row r="161" spans="1:9" ht="13.5" thickTop="1">
      <c r="A161" s="85" t="s">
        <v>103</v>
      </c>
      <c r="B161" s="102"/>
      <c r="C161" s="102"/>
      <c r="D161" s="104">
        <f t="shared" si="14"/>
        <v>0</v>
      </c>
      <c r="E161" s="108">
        <f t="shared" si="15"/>
        <v>0</v>
      </c>
      <c r="F161" s="114"/>
      <c r="G161" s="114"/>
      <c r="H161" s="114"/>
      <c r="I161" s="102"/>
    </row>
    <row r="162" spans="1:9" ht="13.5" thickBot="1">
      <c r="A162" s="82" t="str">
        <f>"*Totals App. B - "&amp;'Appendix A'!L5</f>
        <v>*Totals App. B - Other #2</v>
      </c>
      <c r="B162" s="99">
        <f>SUM(B152:B161)</f>
        <v>0</v>
      </c>
      <c r="C162" s="100">
        <f>SUM(C152:C161)</f>
        <v>0</v>
      </c>
      <c r="D162" s="100">
        <f>B162-C162</f>
        <v>0</v>
      </c>
      <c r="E162" s="109">
        <f t="shared" si="15"/>
        <v>0</v>
      </c>
      <c r="F162" s="115">
        <f>SUM(F152:F161)</f>
        <v>0</v>
      </c>
      <c r="G162" s="115">
        <f>SUM(G152:G161)</f>
        <v>0</v>
      </c>
      <c r="H162" s="115">
        <f>SUM(H152:H161)</f>
        <v>0</v>
      </c>
      <c r="I162" s="100">
        <f>SUM(I152:I161)+C163</f>
        <v>0</v>
      </c>
    </row>
    <row r="163" spans="1:5" ht="35.25" customHeight="1" thickBot="1">
      <c r="A163" s="98" t="str">
        <f>'Appendix A'!L5&amp;" Indirect Costs not attributable to any specific program"</f>
        <v>Other #2 Indirect Costs not attributable to any specific program</v>
      </c>
      <c r="B163" s="80"/>
      <c r="C163" s="158"/>
      <c r="E163" s="110"/>
    </row>
    <row r="164" spans="1:5" ht="18.75" customHeight="1" thickTop="1">
      <c r="A164" s="121" t="str">
        <f>"Total "&amp;'Appendix A'!D145&amp;" TRC Costs"</f>
        <v>Total  TRC Costs</v>
      </c>
      <c r="B164" s="122"/>
      <c r="C164" s="123">
        <f>SUM(C163,C162)</f>
        <v>0</v>
      </c>
      <c r="E164" s="110"/>
    </row>
    <row r="165" spans="1:9" ht="19.5" customHeight="1" thickBot="1">
      <c r="A165" s="105" t="str">
        <f>"**Totals TRC - "&amp;'Appendix A'!L5</f>
        <v>**Totals TRC - Other #2</v>
      </c>
      <c r="B165" s="106">
        <f>B162</f>
        <v>0</v>
      </c>
      <c r="C165" s="106">
        <f>C164</f>
        <v>0</v>
      </c>
      <c r="D165" s="106">
        <f>B165-C165</f>
        <v>0</v>
      </c>
      <c r="E165" s="111">
        <f>IF(ISERROR(B165/C165),0,B165/C165)</f>
        <v>0</v>
      </c>
      <c r="F165" s="84"/>
      <c r="G165" s="84"/>
      <c r="H165" s="84"/>
      <c r="I165" s="84"/>
    </row>
    <row r="169" spans="1:10" ht="8.25" customHeight="1">
      <c r="A169" s="96"/>
      <c r="B169" s="96"/>
      <c r="C169" s="96"/>
      <c r="D169" s="96"/>
      <c r="E169" s="96"/>
      <c r="F169" s="96"/>
      <c r="G169" s="96"/>
      <c r="H169" s="96"/>
      <c r="I169" s="96"/>
      <c r="J169" s="96"/>
    </row>
    <row r="170" ht="10.5" customHeight="1"/>
    <row r="171" ht="20.25">
      <c r="A171" s="124" t="s">
        <v>75</v>
      </c>
    </row>
    <row r="172" ht="12.75">
      <c r="A172" s="79"/>
    </row>
    <row r="173" spans="1:9" ht="39" thickBot="1">
      <c r="A173" s="79"/>
      <c r="B173" s="120" t="s">
        <v>127</v>
      </c>
      <c r="C173" s="120" t="s">
        <v>128</v>
      </c>
      <c r="D173" s="120" t="s">
        <v>73</v>
      </c>
      <c r="E173" s="120" t="s">
        <v>74</v>
      </c>
      <c r="F173" s="120" t="s">
        <v>114</v>
      </c>
      <c r="G173" s="120" t="s">
        <v>109</v>
      </c>
      <c r="H173" s="120" t="s">
        <v>110</v>
      </c>
      <c r="I173" s="120" t="s">
        <v>115</v>
      </c>
    </row>
    <row r="174" spans="1:9" ht="13.5" thickBot="1">
      <c r="A174" s="82" t="s">
        <v>104</v>
      </c>
      <c r="B174" s="126">
        <f>SUM(B165,B145,B120,B100,B80,B60,B40,B20)</f>
        <v>0</v>
      </c>
      <c r="C174" s="126">
        <f>SUM(C165,C145,C120,C100,C80,C60,C40,C20)</f>
        <v>0</v>
      </c>
      <c r="D174" s="126">
        <f>B174-C174</f>
        <v>0</v>
      </c>
      <c r="E174" s="127">
        <f>IF(ISERROR(B174/C174),0,B174/C174)</f>
        <v>0</v>
      </c>
      <c r="F174" s="126">
        <f>SUM(F162,F142,F117,F97,F77,F57,F37,F17)</f>
        <v>0</v>
      </c>
      <c r="G174" s="126">
        <f>SUM(G162,G142,G117,G97,G77,G57,G37,G17)</f>
        <v>0</v>
      </c>
      <c r="H174" s="126">
        <f>SUM(H162,H142,H117,H97,H77,H57,H37,H17)</f>
        <v>0</v>
      </c>
      <c r="I174" s="126">
        <f>SUM(I162,I142,C125,I117,I97,I77,I57,I37,I17)+C175</f>
        <v>0</v>
      </c>
    </row>
    <row r="175" spans="1:3" ht="33.75" customHeight="1" thickBot="1">
      <c r="A175" s="128" t="s">
        <v>108</v>
      </c>
      <c r="B175" s="122"/>
      <c r="C175" s="167"/>
    </row>
    <row r="176" spans="1:3" ht="13.5" thickTop="1">
      <c r="A176" s="82" t="s">
        <v>76</v>
      </c>
      <c r="C176" s="129">
        <f>C174+C175</f>
        <v>0</v>
      </c>
    </row>
    <row r="177" spans="1:5" ht="13.5" thickBot="1">
      <c r="A177" s="82" t="s">
        <v>78</v>
      </c>
      <c r="B177" s="126">
        <f>B174</f>
        <v>0</v>
      </c>
      <c r="C177" s="126">
        <f>C176</f>
        <v>0</v>
      </c>
      <c r="D177" s="126">
        <f>B177-C177</f>
        <v>0</v>
      </c>
      <c r="E177" s="127">
        <f>IF(ISERROR(B177/C177),0,B177/C177)</f>
        <v>0</v>
      </c>
    </row>
    <row r="180" ht="12.75">
      <c r="A180" t="s">
        <v>79</v>
      </c>
    </row>
    <row r="181" ht="12.75">
      <c r="A181" t="s">
        <v>91</v>
      </c>
    </row>
  </sheetData>
  <mergeCells count="20">
    <mergeCell ref="A150:I150"/>
    <mergeCell ref="A105:I105"/>
    <mergeCell ref="A129:I129"/>
    <mergeCell ref="A130:I130"/>
    <mergeCell ref="A149:I149"/>
    <mergeCell ref="A124:D124"/>
    <mergeCell ref="A125:B125"/>
    <mergeCell ref="A65:I65"/>
    <mergeCell ref="A84:I84"/>
    <mergeCell ref="A85:I85"/>
    <mergeCell ref="A104:I104"/>
    <mergeCell ref="A25:I25"/>
    <mergeCell ref="A44:I44"/>
    <mergeCell ref="A45:I45"/>
    <mergeCell ref="A64:I64"/>
    <mergeCell ref="A1:J1"/>
    <mergeCell ref="A4:I4"/>
    <mergeCell ref="A5:I5"/>
    <mergeCell ref="A24:I24"/>
    <mergeCell ref="B2:D2"/>
  </mergeCells>
  <printOptions/>
  <pageMargins left="0.28" right="0.16" top="0.59" bottom="0.56" header="0.3" footer="0.33"/>
  <pageSetup horizontalDpi="1200" verticalDpi="1200" orientation="landscape" scale="83" r:id="rId2"/>
  <rowBreaks count="2" manualBreakCount="2">
    <brk id="108" max="8" man="1"/>
    <brk id="14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Energry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McComb</dc:creator>
  <cp:keywords/>
  <dc:description/>
  <cp:lastModifiedBy>Connelsh</cp:lastModifiedBy>
  <cp:lastPrinted>2008-03-03T16:33:58Z</cp:lastPrinted>
  <dcterms:created xsi:type="dcterms:W3CDTF">2005-11-21T19:52:32Z</dcterms:created>
  <dcterms:modified xsi:type="dcterms:W3CDTF">2008-03-03T16:34:33Z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