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95" windowHeight="8640" activeTab="0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'REGINFO'!$A$1:$D$52</definedName>
    <definedName name="_xlnm.Print_Area" localSheetId="1">'TAXCALC'!$A$1:$L$96</definedName>
    <definedName name="_xlnm.Print_Area" localSheetId="2">'TAXREC'!$A$1:$F$319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<sst xmlns="http://schemas.openxmlformats.org/spreadsheetml/2006/main" count="564" uniqueCount="414">
  <si>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</si>
  <si>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</si>
  <si>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</si>
  <si>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</si>
  <si>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</si>
  <si>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</si>
  <si>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Regulatory Net Income                     EBIT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</si>
  <si>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</si>
  <si>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</si>
  <si>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</si>
  <si>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</si>
  <si>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</si>
  <si>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</si>
  <si>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</si>
  <si>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</si>
  <si>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</si>
  <si>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</si>
  <si>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</si>
  <si>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Other Material Additions:</t>
  </si>
  <si>
    <t>Other material deductions:</t>
  </si>
  <si>
    <t>Utility Name</t>
  </si>
  <si>
    <t>Reporting period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</si>
  <si>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</si>
  <si>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</si>
  <si>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</si>
  <si>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</si>
  <si>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</si>
  <si>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</si>
  <si>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</si>
  <si>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</si>
  <si>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</si>
  <si>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</si>
  <si>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</si>
  <si>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</si>
  <si>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</si>
  <si>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</si>
  <si>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</si>
  <si>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</si>
  <si>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</si>
  <si>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</si>
  <si>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</si>
  <si>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</si>
  <si>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</si>
  <si>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</si>
  <si>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</si>
  <si>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</si>
  <si>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</si>
  <si>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</si>
  <si>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</si>
  <si>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</si>
  <si>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</si>
  <si>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</si>
  <si>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</si>
  <si>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</si>
  <si>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</si>
  <si>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</si>
  <si>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</si>
  <si>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</si>
  <si>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</si>
  <si>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</si>
  <si>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</si>
  <si>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</si>
  <si>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</si>
  <si>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</si>
  <si>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</si>
  <si>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</si>
  <si>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</si>
  <si>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</si>
  <si>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</si>
  <si>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</si>
  <si>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</si>
  <si>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</si>
  <si>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</si>
  <si>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</si>
  <si>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</si>
  <si>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</si>
  <si>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</si>
  <si>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</si>
  <si>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</si>
  <si>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</si>
  <si>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</si>
  <si>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</si>
  <si>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</si>
  <si>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</si>
  <si>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</si>
  <si>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</si>
  <si>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</si>
  <si>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</si>
  <si>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</si>
  <si>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</si>
  <si>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</si>
  <si>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</si>
  <si>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</si>
  <si>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</si>
  <si>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</si>
  <si>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</si>
  <si>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</si>
  <si>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</si>
  <si>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</si>
  <si>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</si>
  <si>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</si>
  <si>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</si>
  <si>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</si>
  <si>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</si>
  <si>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</si>
  <si>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</si>
  <si>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</si>
  <si>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</si>
  <si>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</si>
  <si>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</si>
  <si>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</si>
  <si>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</si>
  <si>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</si>
  <si>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SECTION 93 PILs TAX GROSS-UP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</si>
  <si>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</si>
  <si>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</si>
  <si>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</si>
  <si>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</si>
  <si>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</si>
  <si>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</si>
  <si>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</si>
  <si>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</si>
  <si>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</si>
  <si>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</si>
  <si>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</si>
  <si>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</si>
  <si>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</si>
  <si>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</si>
  <si>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</si>
  <si>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</si>
  <si>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</si>
  <si>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</si>
  <si>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</si>
  <si>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</si>
  <si>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</si>
  <si>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</si>
  <si>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</si>
  <si>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</si>
  <si>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</si>
  <si>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</si>
  <si>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</si>
  <si>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</si>
  <si>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</si>
  <si>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</si>
  <si>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Common Equity Ratio (CER)</t>
  </si>
  <si>
    <t>1-CER</t>
  </si>
  <si>
    <t>Target Return On Equity</t>
  </si>
  <si>
    <t>Debt rate</t>
  </si>
  <si>
    <t>Market Adjusted Revenue Requirement</t>
  </si>
  <si>
    <t>SHEET #7  FINAL RUD MODEL DATA</t>
  </si>
  <si>
    <t>Rate base (wires-only)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</si>
  <si>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</si>
  <si>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</si>
  <si>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</si>
  <si>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Was the utility recently acquired by Hydro One</t>
  </si>
  <si>
    <t xml:space="preserve"> and now subject to s.89 &amp; 90 PILs?</t>
  </si>
  <si>
    <t>Total Incremental revenue</t>
  </si>
  <si>
    <t>Eliminations</t>
  </si>
  <si>
    <t>(for "wires-only" business - see s. 72 OEB Act)</t>
  </si>
  <si>
    <t>BACKGROUND</t>
  </si>
  <si>
    <t>Y/N</t>
  </si>
  <si>
    <t>Date</t>
  </si>
  <si>
    <t>Accounting Year End</t>
  </si>
  <si>
    <t>("Wires-only" business - see Tab TAXREC)</t>
  </si>
  <si>
    <t>Amount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</si>
  <si>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</si>
  <si>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</si>
  <si>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</si>
  <si>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</si>
  <si>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</si>
  <si>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</si>
  <si>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</si>
  <si>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</si>
  <si>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</si>
  <si>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</si>
  <si>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</si>
  <si>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</si>
  <si>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</si>
  <si>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</si>
  <si>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</si>
  <si>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</si>
  <si>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</si>
  <si>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</si>
  <si>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</si>
  <si>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</si>
  <si>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</si>
  <si>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</si>
  <si>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</si>
  <si>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</si>
  <si>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</si>
  <si>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</si>
  <si>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</si>
  <si>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</si>
  <si>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</si>
  <si>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</si>
  <si>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</si>
  <si>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</si>
  <si>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</si>
  <si>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</si>
  <si>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</si>
  <si>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</si>
  <si>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</si>
  <si>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Grossed-Up Part VI.1 Tax (Preferred Shares)</t>
  </si>
  <si>
    <t>12A</t>
  </si>
  <si>
    <t>12B</t>
  </si>
  <si>
    <t>12C</t>
  </si>
  <si>
    <t>Interest Expense Allowed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</si>
  <si>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</si>
  <si>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</si>
  <si>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</si>
  <si>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</si>
  <si>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</si>
  <si>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</si>
  <si>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</si>
  <si>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</si>
  <si>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</si>
  <si>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</si>
  <si>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</si>
  <si>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</si>
  <si>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</si>
  <si>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</si>
  <si>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</si>
  <si>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</si>
  <si>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</si>
  <si>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</si>
  <si>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</si>
  <si>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</si>
  <si>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</si>
  <si>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</si>
  <si>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</si>
  <si>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</si>
  <si>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</si>
  <si>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</si>
  <si>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</si>
  <si>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</si>
  <si>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</si>
  <si>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</si>
  <si>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</si>
  <si>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</si>
  <si>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</si>
  <si>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</si>
  <si>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</si>
  <si>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25A</t>
  </si>
  <si>
    <t>25B</t>
  </si>
  <si>
    <t>26A</t>
  </si>
  <si>
    <t>26B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</si>
  <si>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</si>
  <si>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</si>
  <si>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</si>
  <si>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</si>
  <si>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</si>
  <si>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</si>
  <si>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</si>
  <si>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</si>
  <si>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</si>
  <si>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</si>
  <si>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</si>
  <si>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</si>
  <si>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</si>
  <si>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</si>
  <si>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</si>
  <si>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</si>
  <si>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</si>
  <si>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</si>
  <si>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</si>
  <si>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</si>
  <si>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</si>
  <si>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</si>
  <si>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</si>
  <si>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</si>
  <si>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</si>
  <si>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</si>
  <si>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</si>
  <si>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</si>
  <si>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</si>
  <si>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</si>
  <si>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</si>
  <si>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</si>
  <si>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</si>
  <si>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</si>
  <si>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</si>
  <si>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</si>
  <si>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</si>
  <si>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</si>
  <si>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</si>
  <si>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</si>
  <si>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</si>
  <si>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</si>
  <si>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</si>
  <si>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</si>
  <si>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</si>
  <si>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</si>
  <si>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</si>
  <si>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</si>
  <si>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</si>
  <si>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</si>
  <si>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</si>
  <si>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</si>
  <si>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</si>
  <si>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</si>
  <si>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</si>
  <si>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</si>
  <si>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</si>
  <si>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</si>
  <si>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</si>
  <si>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</si>
  <si>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</si>
  <si>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</si>
  <si>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</si>
  <si>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</si>
  <si>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</si>
  <si>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</si>
  <si>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</si>
  <si>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</si>
  <si>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</si>
  <si>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</si>
  <si>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</si>
  <si>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</si>
  <si>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</si>
  <si>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</si>
  <si>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</si>
  <si>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</si>
  <si>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</si>
  <si>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</si>
  <si>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</si>
  <si>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</si>
  <si>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</si>
  <si>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</si>
  <si>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</si>
  <si>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</si>
  <si>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</si>
  <si>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</si>
  <si>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</si>
  <si>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</si>
  <si>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</si>
  <si>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</si>
  <si>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</si>
  <si>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</si>
  <si>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</si>
  <si>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</si>
  <si>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</si>
  <si>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</si>
  <si>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</si>
  <si>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</si>
  <si>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</si>
  <si>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</si>
  <si>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</si>
  <si>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</si>
  <si>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</si>
  <si>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</si>
  <si>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</si>
  <si>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</si>
  <si>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>Note: Carry forward Wires-only Data to</t>
  </si>
  <si>
    <t xml:space="preserve">         Tab "TAXCALC" Column K</t>
  </si>
  <si>
    <t xml:space="preserve">    Total (Net) Paid-up Capital</t>
  </si>
  <si>
    <t>(Total Eligible Investments / Total Assets) x</t>
  </si>
  <si>
    <t>TAX RETURN RECONCILIATION (TAXREC)</t>
  </si>
  <si>
    <t>REGULATORY INFORMATION  (REGINFO)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</si>
  <si>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</si>
  <si>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</si>
  <si>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</si>
  <si>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</si>
  <si>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</si>
  <si>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</si>
  <si>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</si>
  <si>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</si>
  <si>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</si>
  <si>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</si>
  <si>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</si>
  <si>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</si>
  <si>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</si>
  <si>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</si>
  <si>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</si>
  <si>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</si>
  <si>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</si>
  <si>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</si>
  <si>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</si>
  <si>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</si>
  <si>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</si>
  <si>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</si>
  <si>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</si>
  <si>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</si>
  <si>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</si>
  <si>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</si>
  <si>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</si>
  <si>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</si>
  <si>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</si>
  <si>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</si>
  <si>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</si>
  <si>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</si>
  <si>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</si>
  <si>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</si>
  <si>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 xml:space="preserve">  Other</t>
  </si>
  <si>
    <t>Equity</t>
  </si>
  <si>
    <t>Return at target ROE</t>
  </si>
  <si>
    <t>Debt</t>
  </si>
  <si>
    <t>Deemed interest expense</t>
  </si>
  <si>
    <t>(FROM 1999 FINANCIAL STATEMENTS)</t>
  </si>
  <si>
    <t>LCT</t>
  </si>
  <si>
    <t>1999 return from RUD Sheet #7</t>
  </si>
  <si>
    <t>Revenue</t>
  </si>
  <si>
    <t>Other Income</t>
  </si>
  <si>
    <t>Expenses</t>
  </si>
  <si>
    <t xml:space="preserve">Amount allowed in 2001, Year 1 </t>
  </si>
  <si>
    <t>Amount allowed in 2002, Year 2</t>
  </si>
  <si>
    <t>Amount allowed in 2003, Year 3</t>
  </si>
  <si>
    <t>Phase-in of interest - Year 1</t>
  </si>
  <si>
    <t>Phase-in of interest - Year 2</t>
  </si>
  <si>
    <t>Phase-in of interest - Year 3</t>
  </si>
  <si>
    <r>
      <t xml:space="preserve">Federal LCT - </t>
    </r>
    <r>
      <rPr>
        <b/>
        <sz val="10"/>
        <rFont val="Arial"/>
        <family val="2"/>
      </rPr>
      <t xml:space="preserve"> Input Manually***</t>
    </r>
  </si>
  <si>
    <t>Employee Benefit Plans - Accrued, Not Paid</t>
  </si>
  <si>
    <t>Change in Tax Reserves</t>
  </si>
  <si>
    <t xml:space="preserve">Capital Cost Allowance </t>
  </si>
  <si>
    <t>Employee Benefit Plans - Paid Amounts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</si>
</sst>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%"/>
    <numFmt numFmtId="166" formatCode="#,##0.0000_);\(#,##0.0000\)"/>
    <numFmt numFmtId="167" formatCode="#,##0.0_);\(#,##0.0\)"/>
    <numFmt numFmtId="168" formatCode="0.00000%"/>
    <numFmt numFmtId="169" formatCode="&quot;$&quot;#,##0"/>
    <numFmt numFmtId="170" formatCode="&quot;$&quot;#,##0.00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3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2" xfId="0" applyNumberFormat="1" applyBorder="1" applyAlignment="1">
      <alignment vertical="top"/>
    </xf>
    <xf numFmtId="37" fontId="0" fillId="0" borderId="3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37" fontId="0" fillId="0" borderId="6" xfId="0" applyNumberFormat="1" applyBorder="1" applyAlignment="1">
      <alignment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16" fontId="0" fillId="0" borderId="8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6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37" fontId="0" fillId="0" borderId="2" xfId="0" applyNumberFormat="1" applyFill="1" applyBorder="1" applyAlignment="1">
      <alignment vertical="top"/>
    </xf>
    <xf numFmtId="37" fontId="0" fillId="0" borderId="6" xfId="0" applyNumberFormat="1" applyFill="1" applyBorder="1" applyAlignment="1">
      <alignment horizontal="center" vertical="top"/>
    </xf>
    <xf numFmtId="37" fontId="0" fillId="0" borderId="6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6" fontId="3" fillId="0" borderId="9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37" fontId="0" fillId="0" borderId="3" xfId="0" applyNumberFormat="1" applyFill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9" xfId="0" applyNumberFormat="1" applyBorder="1" applyAlignment="1">
      <alignment vertical="top"/>
    </xf>
    <xf numFmtId="165" fontId="0" fillId="0" borderId="9" xfId="0" applyNumberFormat="1" applyFill="1" applyBorder="1" applyAlignment="1">
      <alignment vertical="top"/>
    </xf>
    <xf numFmtId="165" fontId="0" fillId="0" borderId="9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5" fontId="0" fillId="0" borderId="0" xfId="0" applyNumberFormat="1" applyAlignment="1">
      <alignment vertical="top"/>
    </xf>
    <xf numFmtId="168" fontId="0" fillId="0" borderId="0" xfId="0" applyNumberFormat="1" applyAlignment="1">
      <alignment vertical="top"/>
    </xf>
    <xf numFmtId="10" fontId="0" fillId="0" borderId="0" xfId="0" applyNumberFormat="1" applyAlignment="1">
      <alignment vertical="top"/>
    </xf>
    <xf numFmtId="10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7" fontId="0" fillId="2" borderId="0" xfId="0" applyNumberFormat="1" applyFill="1" applyAlignment="1">
      <alignment vertical="top"/>
    </xf>
    <xf numFmtId="37" fontId="0" fillId="2" borderId="0" xfId="0" applyNumberFormat="1" applyFill="1" applyBorder="1" applyAlignment="1">
      <alignment horizontal="right" vertical="top"/>
    </xf>
    <xf numFmtId="37" fontId="0" fillId="3" borderId="15" xfId="0" applyNumberFormat="1" applyFill="1" applyBorder="1" applyAlignment="1">
      <alignment horizontal="right" vertical="top"/>
    </xf>
    <xf numFmtId="37" fontId="0" fillId="2" borderId="16" xfId="0" applyNumberFormat="1" applyFill="1" applyBorder="1" applyAlignment="1">
      <alignment horizontal="right" vertical="top"/>
    </xf>
    <xf numFmtId="37" fontId="0" fillId="2" borderId="17" xfId="0" applyNumberFormat="1" applyFill="1" applyBorder="1" applyAlignment="1">
      <alignment horizontal="right" vertical="top"/>
    </xf>
    <xf numFmtId="37" fontId="0" fillId="2" borderId="0" xfId="0" applyNumberFormat="1" applyFill="1" applyAlignment="1">
      <alignment horizontal="right" vertical="top"/>
    </xf>
    <xf numFmtId="37" fontId="0" fillId="2" borderId="18" xfId="0" applyNumberFormat="1" applyFill="1" applyBorder="1" applyAlignment="1">
      <alignment horizontal="right" vertical="top"/>
    </xf>
    <xf numFmtId="37" fontId="0" fillId="2" borderId="3" xfId="0" applyNumberFormat="1" applyFill="1" applyBorder="1" applyAlignment="1">
      <alignment horizontal="right" vertical="top"/>
    </xf>
    <xf numFmtId="37" fontId="0" fillId="2" borderId="6" xfId="0" applyNumberFormat="1" applyFill="1" applyBorder="1" applyAlignment="1">
      <alignment horizontal="right" vertical="top"/>
    </xf>
    <xf numFmtId="37" fontId="0" fillId="2" borderId="0" xfId="0" applyNumberFormat="1" applyFill="1" applyBorder="1" applyAlignment="1">
      <alignment vertical="top"/>
    </xf>
    <xf numFmtId="37" fontId="0" fillId="2" borderId="18" xfId="0" applyNumberFormat="1" applyFill="1" applyBorder="1" applyAlignment="1">
      <alignment vertical="top"/>
    </xf>
    <xf numFmtId="37" fontId="0" fillId="2" borderId="3" xfId="0" applyNumberFormat="1" applyFill="1" applyBorder="1" applyAlignment="1">
      <alignment vertical="top"/>
    </xf>
    <xf numFmtId="37" fontId="0" fillId="2" borderId="6" xfId="0" applyNumberFormat="1" applyFill="1" applyBorder="1" applyAlignment="1">
      <alignment vertical="top"/>
    </xf>
    <xf numFmtId="37" fontId="0" fillId="2" borderId="19" xfId="0" applyNumberFormat="1" applyFill="1" applyBorder="1" applyAlignment="1">
      <alignment vertical="top"/>
    </xf>
    <xf numFmtId="37" fontId="0" fillId="2" borderId="2" xfId="0" applyNumberFormat="1" applyFill="1" applyBorder="1" applyAlignment="1">
      <alignment vertical="top"/>
    </xf>
    <xf numFmtId="37" fontId="0" fillId="2" borderId="5" xfId="0" applyNumberFormat="1" applyFill="1" applyBorder="1" applyAlignment="1">
      <alignment vertical="top"/>
    </xf>
    <xf numFmtId="37" fontId="0" fillId="2" borderId="15" xfId="0" applyNumberFormat="1" applyFill="1" applyBorder="1" applyAlignment="1">
      <alignment vertical="top"/>
    </xf>
    <xf numFmtId="37" fontId="0" fillId="2" borderId="16" xfId="0" applyNumberFormat="1" applyFill="1" applyBorder="1" applyAlignment="1">
      <alignment vertical="top"/>
    </xf>
    <xf numFmtId="37" fontId="0" fillId="2" borderId="17" xfId="0" applyNumberFormat="1" applyFill="1" applyBorder="1" applyAlignment="1">
      <alignment vertical="top"/>
    </xf>
    <xf numFmtId="166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3" borderId="18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vertical="top"/>
    </xf>
    <xf numFmtId="165" fontId="0" fillId="2" borderId="0" xfId="0" applyNumberFormat="1" applyFill="1" applyAlignment="1">
      <alignment vertical="top"/>
    </xf>
    <xf numFmtId="3" fontId="0" fillId="2" borderId="18" xfId="0" applyNumberFormat="1" applyFill="1" applyBorder="1" applyAlignment="1">
      <alignment vertical="top"/>
    </xf>
    <xf numFmtId="3" fontId="0" fillId="3" borderId="19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9" xfId="0" applyNumberFormat="1" applyFill="1" applyBorder="1" applyAlignment="1">
      <alignment vertical="top"/>
    </xf>
    <xf numFmtId="165" fontId="0" fillId="0" borderId="9" xfId="0" applyNumberFormat="1" applyFill="1" applyBorder="1" applyAlignment="1">
      <alignment vertical="top"/>
    </xf>
    <xf numFmtId="3" fontId="0" fillId="3" borderId="9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0" fontId="3" fillId="0" borderId="0" xfId="0" applyFont="1" applyFill="1" applyAlignment="1">
      <alignment vertical="top"/>
    </xf>
    <xf numFmtId="165" fontId="0" fillId="2" borderId="0" xfId="0" applyNumberFormat="1" applyFill="1" applyAlignment="1">
      <alignment vertical="top"/>
    </xf>
    <xf numFmtId="168" fontId="0" fillId="2" borderId="0" xfId="0" applyNumberFormat="1" applyFill="1" applyAlignment="1">
      <alignment vertical="top"/>
    </xf>
    <xf numFmtId="168" fontId="0" fillId="2" borderId="0" xfId="0" applyNumberFormat="1" applyFill="1" applyBorder="1" applyAlignment="1">
      <alignment horizontal="right" vertical="top"/>
    </xf>
    <xf numFmtId="165" fontId="0" fillId="2" borderId="0" xfId="0" applyNumberFormat="1" applyFill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4" borderId="0" xfId="0" applyFont="1" applyFill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57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46.7109375" style="0" customWidth="1"/>
    <col min="2" max="3" width="10.7109375" style="0" customWidth="1"/>
    <col min="4" max="4" width="12.7109375" style="0" customWidth="1"/>
    <col min="5" max="12" width="10.7109375" style="0" customWidth="1"/>
  </cols>
  <sheetData>
    <row r="1" spans="1:8" ht="12.75">
      <c r="A1" s="1" t="s">
        <v>113</v>
      </c>
      <c r="C1" s="10"/>
      <c r="G1" s="10"/>
      <c r="H1" s="10"/>
    </row>
    <row r="2" spans="1:8" ht="12.75">
      <c r="A2" s="2" t="s">
        <v>357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20</v>
      </c>
      <c r="C4" s="10"/>
      <c r="D4" s="51" t="s">
        <v>164</v>
      </c>
      <c r="E4" s="10"/>
      <c r="G4" s="10"/>
      <c r="H4" s="10"/>
    </row>
    <row r="5" spans="1:8" ht="13.5" thickBot="1">
      <c r="A5" t="s">
        <v>21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21" t="s">
        <v>159</v>
      </c>
      <c r="B7" s="3"/>
      <c r="C7" s="46"/>
      <c r="D7" s="3"/>
      <c r="E7" s="3"/>
      <c r="F7" s="3"/>
      <c r="G7" s="3"/>
      <c r="H7" s="3"/>
    </row>
    <row r="8" spans="1:8" ht="12.75">
      <c r="A8" s="52"/>
      <c r="B8" s="3"/>
      <c r="C8" s="134"/>
      <c r="D8" s="46"/>
      <c r="E8" s="3"/>
      <c r="F8" s="3"/>
      <c r="G8" s="3"/>
      <c r="H8" s="3"/>
    </row>
    <row r="9" spans="1:8" ht="12.75">
      <c r="A9" s="3" t="s">
        <v>151</v>
      </c>
      <c r="B9" s="3"/>
      <c r="C9" s="134"/>
      <c r="D9" s="46"/>
      <c r="E9" s="3"/>
      <c r="F9" s="3"/>
      <c r="G9" s="3"/>
      <c r="H9" s="3"/>
    </row>
    <row r="10" spans="1:8" ht="12.75">
      <c r="A10" s="3" t="s">
        <v>152</v>
      </c>
      <c r="B10" s="3"/>
      <c r="C10" s="134"/>
      <c r="D10" s="46"/>
      <c r="E10" s="3"/>
      <c r="F10" s="3"/>
      <c r="G10" s="3"/>
      <c r="H10" s="3"/>
    </row>
    <row r="11" spans="1:8" ht="12.75">
      <c r="A11" s="3" t="s">
        <v>153</v>
      </c>
      <c r="B11" s="3"/>
      <c r="C11" s="134" t="s">
        <v>160</v>
      </c>
      <c r="D11" s="46"/>
      <c r="E11" s="3"/>
      <c r="F11" s="3"/>
      <c r="G11" s="3"/>
      <c r="H11" s="3"/>
    </row>
    <row r="12" spans="1:8" ht="12.75">
      <c r="A12" s="3"/>
      <c r="B12" s="3"/>
      <c r="C12" s="134"/>
      <c r="D12" s="46"/>
      <c r="E12" s="3"/>
      <c r="F12" s="3"/>
      <c r="G12" s="3"/>
      <c r="H12" s="3"/>
    </row>
    <row r="13" spans="1:8" ht="12.75">
      <c r="A13" s="3" t="s">
        <v>154</v>
      </c>
      <c r="B13" s="3"/>
      <c r="C13" s="134"/>
      <c r="D13" s="46"/>
      <c r="E13" s="3"/>
      <c r="F13" s="3"/>
      <c r="G13" s="3"/>
      <c r="H13" s="3"/>
    </row>
    <row r="14" spans="1:4" ht="12.75">
      <c r="A14" s="3" t="s">
        <v>155</v>
      </c>
      <c r="C14" s="135" t="s">
        <v>160</v>
      </c>
      <c r="D14" s="10"/>
    </row>
    <row r="15" spans="1:4" ht="12.75">
      <c r="A15" s="3"/>
      <c r="C15" s="135"/>
      <c r="D15" s="10"/>
    </row>
    <row r="16" spans="1:4" ht="12.75">
      <c r="A16" s="4" t="s">
        <v>162</v>
      </c>
      <c r="C16" s="135" t="s">
        <v>161</v>
      </c>
      <c r="D16" s="10"/>
    </row>
    <row r="17" spans="1:3" ht="12.75">
      <c r="A17" s="3"/>
      <c r="C17" s="135"/>
    </row>
    <row r="18" spans="1:3" ht="12.75">
      <c r="A18" s="129" t="s">
        <v>149</v>
      </c>
      <c r="C18" s="135"/>
    </row>
    <row r="19" spans="1:3" ht="12.75">
      <c r="A19" s="129" t="s">
        <v>397</v>
      </c>
      <c r="C19" s="135"/>
    </row>
    <row r="20" ht="12.75">
      <c r="A20" s="2"/>
    </row>
    <row r="21" spans="1:4" ht="12.75">
      <c r="A21" t="s">
        <v>150</v>
      </c>
      <c r="D21" s="5"/>
    </row>
    <row r="23" spans="1:4" ht="12.75">
      <c r="A23" t="s">
        <v>144</v>
      </c>
      <c r="D23" s="92"/>
    </row>
    <row r="25" spans="1:4" ht="12.75">
      <c r="A25" t="s">
        <v>145</v>
      </c>
      <c r="D25" s="93">
        <f>1-D23</f>
        <v>1</v>
      </c>
    </row>
    <row r="27" spans="1:4" ht="12.75">
      <c r="A27" t="s">
        <v>146</v>
      </c>
      <c r="D27" s="92"/>
    </row>
    <row r="29" spans="1:4" ht="12.75">
      <c r="A29" t="s">
        <v>147</v>
      </c>
      <c r="D29" s="92"/>
    </row>
    <row r="31" spans="1:4" ht="12.75">
      <c r="A31" t="s">
        <v>148</v>
      </c>
      <c r="D31" s="94">
        <f>D21*((D23*D27)+(D25*D29))</f>
        <v>0</v>
      </c>
    </row>
    <row r="32" ht="12.75">
      <c r="D32" s="70"/>
    </row>
    <row r="33" spans="1:4" ht="12.75">
      <c r="A33" t="s">
        <v>399</v>
      </c>
      <c r="D33" s="70"/>
    </row>
    <row r="34" ht="12.75">
      <c r="D34" s="70"/>
    </row>
    <row r="35" spans="1:4" ht="12.75">
      <c r="A35" t="s">
        <v>156</v>
      </c>
      <c r="D35" s="94">
        <f>D31-D33</f>
        <v>0</v>
      </c>
    </row>
    <row r="36" spans="1:4" ht="12.75">
      <c r="A36" t="s">
        <v>403</v>
      </c>
      <c r="D36" s="94">
        <f>D35/3</f>
        <v>0</v>
      </c>
    </row>
    <row r="37" spans="1:4" ht="12.75">
      <c r="A37" t="s">
        <v>404</v>
      </c>
      <c r="D37" s="94">
        <f>D35/3</f>
        <v>0</v>
      </c>
    </row>
    <row r="38" spans="1:4" ht="12.75">
      <c r="A38" t="s">
        <v>405</v>
      </c>
      <c r="D38" s="94">
        <f>D35/3</f>
        <v>0</v>
      </c>
    </row>
    <row r="39" ht="12.75">
      <c r="D39" s="70"/>
    </row>
    <row r="40" spans="1:4" ht="12.75">
      <c r="A40" t="s">
        <v>393</v>
      </c>
      <c r="B40" s="5"/>
      <c r="C40" s="5"/>
      <c r="D40" s="95">
        <f>D21*D23</f>
        <v>0</v>
      </c>
    </row>
    <row r="41" spans="1:4" ht="12.75">
      <c r="A41" s="17"/>
      <c r="B41" s="5"/>
      <c r="C41" s="5"/>
      <c r="D41" s="5"/>
    </row>
    <row r="42" spans="1:4" ht="12.75">
      <c r="A42" t="s">
        <v>394</v>
      </c>
      <c r="B42" s="5"/>
      <c r="C42" s="5"/>
      <c r="D42" s="95">
        <f>D40*D27</f>
        <v>0</v>
      </c>
    </row>
    <row r="43" spans="2:4" ht="12.75">
      <c r="B43" s="5"/>
      <c r="C43" s="5"/>
      <c r="D43" s="5"/>
    </row>
    <row r="44" spans="1:4" ht="12.75">
      <c r="A44" t="s">
        <v>395</v>
      </c>
      <c r="B44" s="5"/>
      <c r="C44" s="5"/>
      <c r="D44" s="95">
        <f>D21*D25</f>
        <v>0</v>
      </c>
    </row>
    <row r="45" spans="2:4" ht="12.75">
      <c r="B45" s="5"/>
      <c r="C45" s="5"/>
      <c r="D45" s="5"/>
    </row>
    <row r="46" spans="1:4" ht="12.75">
      <c r="A46" t="s">
        <v>396</v>
      </c>
      <c r="B46" s="5"/>
      <c r="C46" s="5"/>
      <c r="D46" s="95">
        <f>D44*D29</f>
        <v>0</v>
      </c>
    </row>
    <row r="47" spans="2:4" ht="12.75">
      <c r="B47" s="5"/>
      <c r="C47" s="5"/>
      <c r="D47" s="5"/>
    </row>
    <row r="48" spans="1:4" ht="12.75">
      <c r="A48" t="s">
        <v>406</v>
      </c>
      <c r="B48" s="5"/>
      <c r="C48" s="5"/>
      <c r="D48" s="95">
        <f>D46/3</f>
        <v>0</v>
      </c>
    </row>
    <row r="49" spans="1:4" ht="12.75">
      <c r="A49" t="s">
        <v>407</v>
      </c>
      <c r="B49" s="5"/>
      <c r="C49" s="5"/>
      <c r="D49" s="95">
        <f>D46*2/3</f>
        <v>0</v>
      </c>
    </row>
    <row r="50" spans="1:4" ht="12.75">
      <c r="A50" t="s">
        <v>408</v>
      </c>
      <c r="B50" s="5"/>
      <c r="C50" s="5"/>
      <c r="D50" s="95">
        <f>D46</f>
        <v>0</v>
      </c>
    </row>
    <row r="51" spans="2:4" ht="12.75">
      <c r="B51" s="5"/>
      <c r="C51" s="5"/>
      <c r="D51" s="5"/>
    </row>
    <row r="52" spans="2:4" ht="12.75">
      <c r="B52" s="5"/>
      <c r="C52" s="5"/>
      <c r="D52" s="5"/>
    </row>
    <row r="53" spans="2:4" ht="12.75">
      <c r="B53" s="5"/>
      <c r="C53" s="5"/>
      <c r="D53" s="5"/>
    </row>
    <row r="54" spans="2:4" ht="12.75">
      <c r="B54" s="5"/>
      <c r="C54" s="5"/>
      <c r="D54" s="5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/>
      <c r="C57" s="5"/>
      <c r="D57" s="5"/>
    </row>
  </sheetData>
  <printOptions gridLines="1" headings="1"/>
  <pageMargins left="0.75" right="0.75" top="1" bottom="0.5" header="0.5" footer="0.5"/>
  <pageSetup horizontalDpi="600" verticalDpi="600" orientation="portrait" r:id="rId1"/>
  <colBreaks count="1" manualBreakCount="1">
    <brk id="4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0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140625" defaultRowHeight="12.75"/>
  <cols>
    <col min="1" max="1" width="42.00390625" style="0" customWidth="1"/>
    <col min="2" max="2" width="4.7109375" style="0" customWidth="1"/>
    <col min="3" max="3" width="12.7109375" style="0" customWidth="1"/>
    <col min="4" max="4" width="6.7109375" style="0" customWidth="1"/>
    <col min="5" max="5" width="10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0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113</v>
      </c>
      <c r="B1" s="1" t="s">
        <v>166</v>
      </c>
      <c r="C1" s="47" t="s">
        <v>133</v>
      </c>
      <c r="D1" s="23" t="s">
        <v>115</v>
      </c>
      <c r="E1" s="10" t="s">
        <v>97</v>
      </c>
      <c r="F1" s="10" t="s">
        <v>97</v>
      </c>
      <c r="G1" s="49" t="s">
        <v>97</v>
      </c>
      <c r="H1" s="34" t="s">
        <v>115</v>
      </c>
      <c r="I1" s="78" t="s">
        <v>100</v>
      </c>
      <c r="J1" s="82" t="s">
        <v>100</v>
      </c>
      <c r="K1" s="80" t="s">
        <v>100</v>
      </c>
      <c r="L1" s="34" t="s">
        <v>115</v>
      </c>
    </row>
    <row r="2" spans="1:12" ht="12.75">
      <c r="A2" s="2" t="s">
        <v>359</v>
      </c>
      <c r="B2" s="2"/>
      <c r="C2" s="48" t="s">
        <v>134</v>
      </c>
      <c r="D2" s="24"/>
      <c r="E2" s="10" t="s">
        <v>98</v>
      </c>
      <c r="F2" s="10" t="s">
        <v>98</v>
      </c>
      <c r="G2" s="50" t="s">
        <v>98</v>
      </c>
      <c r="H2" s="36"/>
      <c r="I2" s="79" t="s">
        <v>101</v>
      </c>
      <c r="J2" s="82" t="s">
        <v>101</v>
      </c>
      <c r="K2" s="81" t="s">
        <v>101</v>
      </c>
      <c r="L2" s="36"/>
    </row>
    <row r="3" spans="1:12" ht="12.75">
      <c r="A3" s="2" t="s">
        <v>358</v>
      </c>
      <c r="B3" s="4"/>
      <c r="C3" s="25"/>
      <c r="D3" s="24" t="s">
        <v>4</v>
      </c>
      <c r="E3" s="10" t="s">
        <v>95</v>
      </c>
      <c r="F3" s="10" t="s">
        <v>95</v>
      </c>
      <c r="G3" s="50" t="s">
        <v>99</v>
      </c>
      <c r="H3" s="36" t="s">
        <v>4</v>
      </c>
      <c r="I3" s="10" t="s">
        <v>95</v>
      </c>
      <c r="J3" s="10" t="s">
        <v>95</v>
      </c>
      <c r="K3" s="35"/>
      <c r="L3" s="36" t="s">
        <v>4</v>
      </c>
    </row>
    <row r="4" spans="1:12" ht="12.75">
      <c r="A4" s="4" t="s">
        <v>163</v>
      </c>
      <c r="C4" s="25"/>
      <c r="D4" s="36" t="s">
        <v>5</v>
      </c>
      <c r="E4" s="10" t="s">
        <v>248</v>
      </c>
      <c r="F4" s="10" t="s">
        <v>96</v>
      </c>
      <c r="G4" s="39"/>
      <c r="H4" s="36" t="s">
        <v>5</v>
      </c>
      <c r="I4" s="10" t="s">
        <v>249</v>
      </c>
      <c r="J4" s="10" t="s">
        <v>96</v>
      </c>
      <c r="K4" s="35" t="s">
        <v>141</v>
      </c>
      <c r="L4" s="36" t="s">
        <v>5</v>
      </c>
    </row>
    <row r="5" spans="3:12" ht="13.5" thickBot="1">
      <c r="C5" s="25" t="s">
        <v>102</v>
      </c>
      <c r="D5" s="24" t="s">
        <v>114</v>
      </c>
      <c r="E5" s="10" t="s">
        <v>102</v>
      </c>
      <c r="G5" s="35" t="s">
        <v>102</v>
      </c>
      <c r="H5" s="36" t="s">
        <v>114</v>
      </c>
      <c r="I5" s="10" t="s">
        <v>102</v>
      </c>
      <c r="J5" s="10"/>
      <c r="K5" s="35" t="s">
        <v>102</v>
      </c>
      <c r="L5" s="36" t="s">
        <v>114</v>
      </c>
    </row>
    <row r="6" spans="1:12" ht="13.5" thickTop="1">
      <c r="A6" s="9"/>
      <c r="B6" s="9"/>
      <c r="C6" s="27"/>
      <c r="D6" s="28"/>
      <c r="E6" s="9"/>
      <c r="F6" s="11"/>
      <c r="G6" s="37"/>
      <c r="H6" s="38"/>
      <c r="I6" s="11"/>
      <c r="J6" s="11"/>
      <c r="K6" s="64"/>
      <c r="L6" s="38"/>
    </row>
    <row r="7" spans="1:12" ht="12.75">
      <c r="A7" t="s">
        <v>120</v>
      </c>
      <c r="B7" s="3"/>
      <c r="C7" s="26"/>
      <c r="D7" s="24"/>
      <c r="E7" s="3"/>
      <c r="F7" s="46"/>
      <c r="G7" s="35"/>
      <c r="H7" s="36"/>
      <c r="I7" s="46"/>
      <c r="J7" s="46"/>
      <c r="K7" s="63"/>
      <c r="L7" s="36"/>
    </row>
    <row r="8" spans="1:12" ht="12.75">
      <c r="A8" t="s">
        <v>121</v>
      </c>
      <c r="B8" s="3"/>
      <c r="C8" s="26"/>
      <c r="D8" s="24"/>
      <c r="E8" s="3"/>
      <c r="F8" s="46"/>
      <c r="G8" s="35"/>
      <c r="H8" s="36"/>
      <c r="I8" s="46"/>
      <c r="J8" s="46"/>
      <c r="K8" s="63"/>
      <c r="L8" s="36"/>
    </row>
    <row r="9" spans="1:12" ht="12.75">
      <c r="A9" s="3"/>
      <c r="B9" s="3"/>
      <c r="C9" s="26"/>
      <c r="D9" s="24"/>
      <c r="E9" s="3"/>
      <c r="F9" s="46"/>
      <c r="G9" s="35"/>
      <c r="H9" s="36"/>
      <c r="I9" s="46"/>
      <c r="J9" s="46"/>
      <c r="K9" s="63"/>
      <c r="L9" s="36"/>
    </row>
    <row r="10" spans="1:12" ht="12.75">
      <c r="A10" s="3"/>
      <c r="B10" s="3"/>
      <c r="C10" s="26"/>
      <c r="D10" s="24"/>
      <c r="E10" s="59"/>
      <c r="F10" s="46"/>
      <c r="G10" s="63"/>
      <c r="H10" s="36"/>
      <c r="I10" s="59"/>
      <c r="J10" s="46"/>
      <c r="K10" s="73"/>
      <c r="L10" s="36"/>
    </row>
    <row r="11" spans="1:12" ht="12.75">
      <c r="A11" s="3"/>
      <c r="B11" s="3"/>
      <c r="C11" s="26"/>
      <c r="D11" s="24"/>
      <c r="E11" s="71"/>
      <c r="F11" s="46"/>
      <c r="G11" s="73"/>
      <c r="H11" s="36"/>
      <c r="I11" s="71"/>
      <c r="J11" s="46"/>
      <c r="K11" s="73"/>
      <c r="L11" s="36"/>
    </row>
    <row r="12" spans="1:12" ht="12.75">
      <c r="A12" s="17" t="s">
        <v>116</v>
      </c>
      <c r="B12" s="17"/>
      <c r="C12" s="26"/>
      <c r="D12" s="24"/>
      <c r="E12" s="72"/>
      <c r="F12" s="10"/>
      <c r="G12" s="73"/>
      <c r="H12" s="36"/>
      <c r="I12" s="72"/>
      <c r="K12" s="73"/>
      <c r="L12" s="36"/>
    </row>
    <row r="13" spans="1:12" ht="12.75">
      <c r="A13" s="2"/>
      <c r="B13" s="2"/>
      <c r="C13" s="67"/>
      <c r="D13" s="29"/>
      <c r="E13" s="72"/>
      <c r="F13" s="10"/>
      <c r="G13" s="73"/>
      <c r="H13" s="36"/>
      <c r="I13" s="72"/>
      <c r="K13" s="73"/>
      <c r="L13" s="36"/>
    </row>
    <row r="14" spans="1:12" ht="12.75">
      <c r="A14" s="4" t="s">
        <v>119</v>
      </c>
      <c r="B14" s="4"/>
      <c r="C14" s="67"/>
      <c r="D14" s="29"/>
      <c r="E14" s="72"/>
      <c r="F14" s="10"/>
      <c r="G14" s="73"/>
      <c r="H14" s="36"/>
      <c r="I14" s="72"/>
      <c r="K14" s="73"/>
      <c r="L14" s="36"/>
    </row>
    <row r="15" spans="1:12" ht="12.75">
      <c r="A15" s="4" t="s">
        <v>118</v>
      </c>
      <c r="B15" s="53">
        <v>1</v>
      </c>
      <c r="C15" s="67"/>
      <c r="D15" s="29" t="s">
        <v>167</v>
      </c>
      <c r="E15" s="115">
        <f>+G15-C15</f>
        <v>0</v>
      </c>
      <c r="F15" s="10"/>
      <c r="G15" s="73"/>
      <c r="H15" s="36" t="s">
        <v>168</v>
      </c>
      <c r="I15" s="115">
        <f>+K15-G15</f>
        <v>0</v>
      </c>
      <c r="K15" s="123">
        <f>TAXREC!E29</f>
        <v>0</v>
      </c>
      <c r="L15" s="36" t="s">
        <v>169</v>
      </c>
    </row>
    <row r="16" spans="1:12" ht="12.75">
      <c r="A16" s="4"/>
      <c r="B16" s="53"/>
      <c r="C16" s="68"/>
      <c r="D16" s="24"/>
      <c r="E16" s="115"/>
      <c r="G16" s="73"/>
      <c r="H16" s="36"/>
      <c r="I16" s="115"/>
      <c r="K16" s="123"/>
      <c r="L16" s="36"/>
    </row>
    <row r="17" spans="1:12" ht="12.75">
      <c r="A17" s="4" t="s">
        <v>103</v>
      </c>
      <c r="B17" s="53"/>
      <c r="C17" s="68"/>
      <c r="D17" s="24"/>
      <c r="E17" s="115"/>
      <c r="G17" s="73"/>
      <c r="H17" s="36"/>
      <c r="I17" s="115"/>
      <c r="K17" s="123"/>
      <c r="L17" s="36"/>
    </row>
    <row r="18" spans="1:12" ht="12.75">
      <c r="A18" s="4"/>
      <c r="B18" s="53"/>
      <c r="C18" s="67"/>
      <c r="D18" s="29"/>
      <c r="E18" s="115"/>
      <c r="G18" s="73"/>
      <c r="H18" s="36"/>
      <c r="I18" s="115"/>
      <c r="K18" s="123"/>
      <c r="L18" s="36"/>
    </row>
    <row r="19" spans="1:12" ht="12.75">
      <c r="A19" s="15" t="s">
        <v>246</v>
      </c>
      <c r="B19" s="54"/>
      <c r="C19" s="67"/>
      <c r="D19" s="30"/>
      <c r="E19" s="115"/>
      <c r="F19" s="5"/>
      <c r="G19" s="73"/>
      <c r="H19" s="40"/>
      <c r="I19" s="115"/>
      <c r="J19" s="5"/>
      <c r="K19" s="123"/>
      <c r="L19" s="36"/>
    </row>
    <row r="20" spans="1:12" ht="12.75">
      <c r="A20" t="s">
        <v>22</v>
      </c>
      <c r="B20" s="10">
        <v>2</v>
      </c>
      <c r="C20" s="67"/>
      <c r="D20" s="31" t="s">
        <v>170</v>
      </c>
      <c r="E20" s="115">
        <f aca="true" t="shared" si="0" ref="E20:E28">+G20-C20</f>
        <v>0</v>
      </c>
      <c r="F20" s="5"/>
      <c r="G20" s="73"/>
      <c r="H20" s="40" t="s">
        <v>171</v>
      </c>
      <c r="I20" s="115">
        <f aca="true" t="shared" si="1" ref="I20:I28">+K20-G20</f>
        <v>0</v>
      </c>
      <c r="J20" s="5"/>
      <c r="K20" s="123">
        <f>TAXREC!E32</f>
        <v>0</v>
      </c>
      <c r="L20" s="36" t="s">
        <v>172</v>
      </c>
    </row>
    <row r="21" spans="1:12" ht="12.75">
      <c r="A21" t="s">
        <v>91</v>
      </c>
      <c r="B21" s="10">
        <v>3</v>
      </c>
      <c r="C21" s="67"/>
      <c r="D21" s="31" t="s">
        <v>173</v>
      </c>
      <c r="E21" s="115">
        <f t="shared" si="0"/>
        <v>0</v>
      </c>
      <c r="F21" s="5"/>
      <c r="G21" s="73"/>
      <c r="H21" s="40" t="s">
        <v>174</v>
      </c>
      <c r="I21" s="115">
        <f t="shared" si="1"/>
        <v>0</v>
      </c>
      <c r="J21" s="5"/>
      <c r="K21" s="123">
        <f>TAXREC!E33</f>
        <v>0</v>
      </c>
      <c r="L21" s="36" t="s">
        <v>175</v>
      </c>
    </row>
    <row r="22" spans="1:12" ht="12.75">
      <c r="A22" t="s">
        <v>410</v>
      </c>
      <c r="B22" s="10">
        <v>4</v>
      </c>
      <c r="C22" s="67"/>
      <c r="D22" s="24" t="s">
        <v>176</v>
      </c>
      <c r="E22" s="115">
        <f t="shared" si="0"/>
        <v>0</v>
      </c>
      <c r="F22" s="5"/>
      <c r="G22" s="73"/>
      <c r="H22" s="40" t="s">
        <v>177</v>
      </c>
      <c r="I22" s="115">
        <f t="shared" si="1"/>
        <v>0</v>
      </c>
      <c r="J22" s="5"/>
      <c r="K22" s="123">
        <f>TAXREC!E34</f>
        <v>0</v>
      </c>
      <c r="L22" s="36" t="s">
        <v>178</v>
      </c>
    </row>
    <row r="23" spans="1:12" ht="12.75">
      <c r="A23" t="s">
        <v>411</v>
      </c>
      <c r="B23" s="10">
        <v>5</v>
      </c>
      <c r="C23" s="67"/>
      <c r="D23" s="31" t="s">
        <v>179</v>
      </c>
      <c r="E23" s="115">
        <f t="shared" si="0"/>
        <v>0</v>
      </c>
      <c r="F23" s="5"/>
      <c r="G23" s="73"/>
      <c r="H23" s="40" t="s">
        <v>180</v>
      </c>
      <c r="I23" s="115">
        <f t="shared" si="1"/>
        <v>0</v>
      </c>
      <c r="J23" s="5"/>
      <c r="K23" s="123">
        <f>TAXREC!E35</f>
        <v>0</v>
      </c>
      <c r="L23" s="36" t="s">
        <v>181</v>
      </c>
    </row>
    <row r="24" spans="1:12" ht="12.75">
      <c r="A24" t="s">
        <v>182</v>
      </c>
      <c r="B24" s="10">
        <v>6</v>
      </c>
      <c r="C24" s="67"/>
      <c r="D24" s="31" t="s">
        <v>183</v>
      </c>
      <c r="E24" s="115">
        <f t="shared" si="0"/>
        <v>0</v>
      </c>
      <c r="F24" s="5"/>
      <c r="G24" s="73"/>
      <c r="H24" s="40" t="s">
        <v>184</v>
      </c>
      <c r="I24" s="115">
        <f t="shared" si="1"/>
        <v>0</v>
      </c>
      <c r="J24" s="5"/>
      <c r="K24" s="123">
        <f>TAXREC!E36</f>
        <v>0</v>
      </c>
      <c r="L24" s="36" t="s">
        <v>185</v>
      </c>
    </row>
    <row r="25" spans="1:12" ht="12.75">
      <c r="A25" t="s">
        <v>385</v>
      </c>
      <c r="B25" s="10">
        <v>7</v>
      </c>
      <c r="C25" s="67"/>
      <c r="D25" s="31" t="s">
        <v>186</v>
      </c>
      <c r="E25" s="115">
        <f t="shared" si="0"/>
        <v>0</v>
      </c>
      <c r="F25" s="5"/>
      <c r="G25" s="73"/>
      <c r="H25" s="40" t="s">
        <v>187</v>
      </c>
      <c r="I25" s="115">
        <f t="shared" si="1"/>
        <v>0</v>
      </c>
      <c r="J25" s="5"/>
      <c r="K25" s="123">
        <f>TAXREC!E85</f>
        <v>0</v>
      </c>
      <c r="L25" s="36" t="s">
        <v>188</v>
      </c>
    </row>
    <row r="26" spans="1:12" ht="12.75">
      <c r="A26" t="s">
        <v>384</v>
      </c>
      <c r="B26" s="10">
        <v>7</v>
      </c>
      <c r="C26" s="67"/>
      <c r="D26" s="31"/>
      <c r="E26" s="115">
        <f t="shared" si="0"/>
        <v>0</v>
      </c>
      <c r="F26" s="5"/>
      <c r="G26" s="73"/>
      <c r="H26" s="40"/>
      <c r="I26" s="115">
        <f t="shared" si="1"/>
        <v>0</v>
      </c>
      <c r="J26" s="5"/>
      <c r="K26" s="123">
        <v>0</v>
      </c>
      <c r="L26" s="36"/>
    </row>
    <row r="27" spans="1:12" ht="12.75">
      <c r="A27" t="s">
        <v>391</v>
      </c>
      <c r="B27" s="10">
        <v>7</v>
      </c>
      <c r="C27" s="67"/>
      <c r="D27" s="31"/>
      <c r="E27" s="115">
        <f t="shared" si="0"/>
        <v>0</v>
      </c>
      <c r="F27" s="5"/>
      <c r="G27" s="73"/>
      <c r="H27" s="40"/>
      <c r="I27" s="115">
        <f t="shared" si="1"/>
        <v>0</v>
      </c>
      <c r="J27" s="5"/>
      <c r="K27" s="123">
        <v>0</v>
      </c>
      <c r="L27" s="36"/>
    </row>
    <row r="28" spans="1:12" ht="12.75">
      <c r="A28" t="s">
        <v>392</v>
      </c>
      <c r="B28" s="10">
        <v>7</v>
      </c>
      <c r="C28" s="67"/>
      <c r="D28" s="31"/>
      <c r="E28" s="115">
        <f t="shared" si="0"/>
        <v>0</v>
      </c>
      <c r="F28" s="5"/>
      <c r="G28" s="73"/>
      <c r="H28" s="40"/>
      <c r="I28" s="115">
        <f t="shared" si="1"/>
        <v>0</v>
      </c>
      <c r="J28" s="5"/>
      <c r="K28" s="123">
        <v>0</v>
      </c>
      <c r="L28" s="36"/>
    </row>
    <row r="29" spans="1:12" ht="12.75">
      <c r="A29" s="15" t="s">
        <v>247</v>
      </c>
      <c r="B29" s="54"/>
      <c r="C29" s="67"/>
      <c r="D29" s="31"/>
      <c r="E29" s="115"/>
      <c r="F29" s="5"/>
      <c r="G29" s="73"/>
      <c r="H29" s="40"/>
      <c r="I29" s="115"/>
      <c r="J29" s="5"/>
      <c r="K29" s="123"/>
      <c r="L29" s="36"/>
    </row>
    <row r="30" spans="1:12" ht="12.75">
      <c r="A30" t="s">
        <v>412</v>
      </c>
      <c r="B30" s="10">
        <v>8</v>
      </c>
      <c r="C30" s="67"/>
      <c r="D30" s="31" t="s">
        <v>189</v>
      </c>
      <c r="E30" s="115">
        <f aca="true" t="shared" si="2" ref="E30:E35">+G30-C30</f>
        <v>0</v>
      </c>
      <c r="F30" s="5"/>
      <c r="G30" s="73"/>
      <c r="H30" s="40" t="s">
        <v>190</v>
      </c>
      <c r="I30" s="115">
        <f aca="true" t="shared" si="3" ref="I30:I35">+K30-G30</f>
        <v>0</v>
      </c>
      <c r="J30" s="5"/>
      <c r="K30" s="123">
        <f>TAXREC!E90</f>
        <v>0</v>
      </c>
      <c r="L30" s="36" t="s">
        <v>191</v>
      </c>
    </row>
    <row r="31" spans="1:12" ht="12.75">
      <c r="A31" t="s">
        <v>413</v>
      </c>
      <c r="B31" s="10">
        <v>9</v>
      </c>
      <c r="C31" s="67"/>
      <c r="D31" s="31" t="s">
        <v>192</v>
      </c>
      <c r="E31" s="115">
        <f t="shared" si="2"/>
        <v>0</v>
      </c>
      <c r="F31" s="5"/>
      <c r="G31" s="73"/>
      <c r="H31" s="40" t="s">
        <v>193</v>
      </c>
      <c r="I31" s="115">
        <f t="shared" si="3"/>
        <v>0</v>
      </c>
      <c r="J31" s="5"/>
      <c r="K31" s="123">
        <f>TAXREC!E91</f>
        <v>0</v>
      </c>
      <c r="L31" s="36" t="s">
        <v>194</v>
      </c>
    </row>
    <row r="32" spans="1:12" ht="12.75">
      <c r="A32" t="s">
        <v>195</v>
      </c>
      <c r="B32" s="10">
        <v>10</v>
      </c>
      <c r="C32" s="67"/>
      <c r="D32" s="31" t="s">
        <v>196</v>
      </c>
      <c r="E32" s="115">
        <f t="shared" si="2"/>
        <v>0</v>
      </c>
      <c r="F32" s="5"/>
      <c r="G32" s="73"/>
      <c r="H32" s="40" t="s">
        <v>197</v>
      </c>
      <c r="I32" s="115">
        <f t="shared" si="3"/>
        <v>0</v>
      </c>
      <c r="J32" s="5"/>
      <c r="K32" s="123">
        <f>TAXREC!E92</f>
        <v>0</v>
      </c>
      <c r="L32" s="36" t="s">
        <v>198</v>
      </c>
    </row>
    <row r="33" spans="1:12" ht="12.75">
      <c r="A33" t="s">
        <v>182</v>
      </c>
      <c r="B33" s="10">
        <v>11</v>
      </c>
      <c r="C33" s="67"/>
      <c r="D33" s="31" t="s">
        <v>199</v>
      </c>
      <c r="E33" s="115">
        <f t="shared" si="2"/>
        <v>0</v>
      </c>
      <c r="F33" s="5"/>
      <c r="G33" s="73"/>
      <c r="H33" s="40" t="s">
        <v>200</v>
      </c>
      <c r="I33" s="115">
        <f t="shared" si="3"/>
        <v>0</v>
      </c>
      <c r="J33" s="5"/>
      <c r="K33" s="123">
        <f>TAXREC!E93</f>
        <v>0</v>
      </c>
      <c r="L33" s="36" t="s">
        <v>201</v>
      </c>
    </row>
    <row r="34" spans="1:12" ht="12.75">
      <c r="A34" t="s">
        <v>202</v>
      </c>
      <c r="B34" s="10">
        <v>12</v>
      </c>
      <c r="C34" s="67"/>
      <c r="D34" s="31" t="s">
        <v>203</v>
      </c>
      <c r="E34" s="115">
        <f t="shared" si="2"/>
        <v>0</v>
      </c>
      <c r="F34" s="5"/>
      <c r="G34" s="73"/>
      <c r="H34" s="40" t="s">
        <v>204</v>
      </c>
      <c r="I34" s="115">
        <f t="shared" si="3"/>
        <v>0</v>
      </c>
      <c r="J34" s="5"/>
      <c r="K34" s="123">
        <f>TAXREC!E94</f>
        <v>0</v>
      </c>
      <c r="L34" s="36" t="s">
        <v>205</v>
      </c>
    </row>
    <row r="35" spans="1:12" ht="12.75">
      <c r="A35" s="4" t="s">
        <v>206</v>
      </c>
      <c r="B35" s="53">
        <v>13</v>
      </c>
      <c r="C35" s="67"/>
      <c r="D35" s="31" t="s">
        <v>207</v>
      </c>
      <c r="E35" s="115">
        <f t="shared" si="2"/>
        <v>0</v>
      </c>
      <c r="F35" s="5"/>
      <c r="G35" s="73"/>
      <c r="H35" s="40" t="s">
        <v>208</v>
      </c>
      <c r="I35" s="115">
        <f t="shared" si="3"/>
        <v>0</v>
      </c>
      <c r="J35" s="5"/>
      <c r="K35" s="123">
        <f>TAXREC!E95</f>
        <v>0</v>
      </c>
      <c r="L35" s="36" t="s">
        <v>209</v>
      </c>
    </row>
    <row r="36" spans="1:12" ht="12.75">
      <c r="A36" t="s">
        <v>386</v>
      </c>
      <c r="B36" s="10">
        <v>14</v>
      </c>
      <c r="C36" s="67"/>
      <c r="D36" s="31" t="s">
        <v>210</v>
      </c>
      <c r="E36" s="115">
        <f>+G36-C36</f>
        <v>0</v>
      </c>
      <c r="F36" s="5"/>
      <c r="G36" s="73"/>
      <c r="H36" s="40" t="s">
        <v>211</v>
      </c>
      <c r="I36" s="115">
        <f>+K36-G36</f>
        <v>0</v>
      </c>
      <c r="J36" s="5"/>
      <c r="K36" s="123">
        <f>TAXREC!E132</f>
        <v>0</v>
      </c>
      <c r="L36" s="36" t="s">
        <v>212</v>
      </c>
    </row>
    <row r="37" spans="1:12" ht="12.75">
      <c r="A37" t="s">
        <v>384</v>
      </c>
      <c r="B37" s="10">
        <v>14</v>
      </c>
      <c r="C37" s="67"/>
      <c r="D37" s="31"/>
      <c r="E37" s="115">
        <f>+G37-C37</f>
        <v>0</v>
      </c>
      <c r="F37" s="5"/>
      <c r="G37" s="73"/>
      <c r="H37" s="40"/>
      <c r="I37" s="115">
        <f>+K37-G37</f>
        <v>0</v>
      </c>
      <c r="J37" s="5"/>
      <c r="K37" s="123">
        <v>0</v>
      </c>
      <c r="L37" s="36"/>
    </row>
    <row r="38" spans="1:12" ht="12.75">
      <c r="A38" t="s">
        <v>391</v>
      </c>
      <c r="B38" s="10">
        <v>14</v>
      </c>
      <c r="C38" s="67"/>
      <c r="D38" s="30"/>
      <c r="E38" s="115">
        <f>+G38-C38</f>
        <v>0</v>
      </c>
      <c r="F38" s="5"/>
      <c r="G38" s="73"/>
      <c r="H38" s="40"/>
      <c r="I38" s="115">
        <f>+K38-G38</f>
        <v>0</v>
      </c>
      <c r="J38" s="5"/>
      <c r="K38" s="123">
        <v>0</v>
      </c>
      <c r="L38" s="36"/>
    </row>
    <row r="39" spans="1:12" ht="12.75">
      <c r="A39" t="s">
        <v>392</v>
      </c>
      <c r="B39" s="10">
        <v>14</v>
      </c>
      <c r="C39" s="67"/>
      <c r="D39" s="30"/>
      <c r="E39" s="115">
        <f>+G39-C39</f>
        <v>0</v>
      </c>
      <c r="F39" s="5"/>
      <c r="G39" s="73"/>
      <c r="H39" s="40"/>
      <c r="I39" s="115">
        <f>+K39-G39</f>
        <v>0</v>
      </c>
      <c r="J39" s="5"/>
      <c r="K39" s="123">
        <v>0</v>
      </c>
      <c r="L39" s="36"/>
    </row>
    <row r="40" spans="2:12" ht="12.75">
      <c r="B40" s="10"/>
      <c r="C40" s="67"/>
      <c r="D40" s="30"/>
      <c r="E40" s="115"/>
      <c r="F40" s="5"/>
      <c r="G40" s="73"/>
      <c r="H40" s="40"/>
      <c r="I40" s="115"/>
      <c r="J40" s="5"/>
      <c r="K40" s="123"/>
      <c r="L40" s="36"/>
    </row>
    <row r="41" spans="1:12" ht="12.75">
      <c r="A41" s="16" t="s">
        <v>125</v>
      </c>
      <c r="B41" s="55"/>
      <c r="C41" s="116">
        <f>SUM(C15:C40)</f>
        <v>0</v>
      </c>
      <c r="D41" s="43"/>
      <c r="E41" s="116">
        <f>SUM(E15:E40)</f>
        <v>0</v>
      </c>
      <c r="F41" s="7"/>
      <c r="G41" s="119">
        <f>SUM(G15:G40)</f>
        <v>0</v>
      </c>
      <c r="H41" s="44"/>
      <c r="I41" s="116">
        <f>SUM(I15:I40)</f>
        <v>0</v>
      </c>
      <c r="J41" s="7"/>
      <c r="K41" s="119">
        <f>SUM(K15:K40)</f>
        <v>0</v>
      </c>
      <c r="L41" s="58"/>
    </row>
    <row r="42" spans="1:12" ht="12.75">
      <c r="A42" s="14" t="s">
        <v>126</v>
      </c>
      <c r="B42" s="55"/>
      <c r="C42" s="67"/>
      <c r="D42" s="30"/>
      <c r="E42" s="117"/>
      <c r="F42" s="8"/>
      <c r="G42" s="73"/>
      <c r="H42" s="40"/>
      <c r="I42" s="117"/>
      <c r="J42" s="8"/>
      <c r="K42" s="77"/>
      <c r="L42" s="36"/>
    </row>
    <row r="43" spans="2:12" ht="12.75">
      <c r="B43" s="10"/>
      <c r="C43" s="67"/>
      <c r="D43" s="30"/>
      <c r="E43" s="115"/>
      <c r="F43" s="5"/>
      <c r="G43" s="73"/>
      <c r="H43" s="40"/>
      <c r="I43" s="115"/>
      <c r="J43" s="5"/>
      <c r="K43" s="77"/>
      <c r="L43" s="36"/>
    </row>
    <row r="44" spans="1:12" ht="12.75">
      <c r="A44" t="s">
        <v>122</v>
      </c>
      <c r="B44" s="10"/>
      <c r="C44" s="67"/>
      <c r="D44" s="31"/>
      <c r="E44" s="115"/>
      <c r="F44" s="5"/>
      <c r="G44" s="73"/>
      <c r="H44" s="40"/>
      <c r="I44" s="115"/>
      <c r="J44" s="5"/>
      <c r="K44" s="77"/>
      <c r="L44" s="36"/>
    </row>
    <row r="45" spans="1:12" ht="12.75">
      <c r="A45" t="s">
        <v>123</v>
      </c>
      <c r="B45" s="10">
        <v>15</v>
      </c>
      <c r="C45" s="74">
        <v>0.3862</v>
      </c>
      <c r="D45" s="31" t="s">
        <v>213</v>
      </c>
      <c r="E45" s="118">
        <f>+G45-C45</f>
        <v>0</v>
      </c>
      <c r="F45" s="5"/>
      <c r="G45" s="75">
        <v>0.3862</v>
      </c>
      <c r="H45" s="40" t="s">
        <v>214</v>
      </c>
      <c r="I45" s="118">
        <f>+K45-G45</f>
        <v>0</v>
      </c>
      <c r="J45" s="5"/>
      <c r="K45" s="124">
        <v>0.3862</v>
      </c>
      <c r="L45" s="36" t="s">
        <v>215</v>
      </c>
    </row>
    <row r="46" spans="2:12" ht="12.75">
      <c r="B46" s="10"/>
      <c r="C46" s="67"/>
      <c r="D46" s="31"/>
      <c r="E46" s="115"/>
      <c r="F46" s="5"/>
      <c r="G46" s="73"/>
      <c r="H46" s="40"/>
      <c r="I46" s="115"/>
      <c r="J46" s="5"/>
      <c r="K46" s="77"/>
      <c r="L46" s="36"/>
    </row>
    <row r="47" spans="1:12" ht="12.75">
      <c r="A47" t="s">
        <v>105</v>
      </c>
      <c r="B47" s="10"/>
      <c r="C47" s="67"/>
      <c r="D47" s="31"/>
      <c r="E47" s="115"/>
      <c r="F47" s="5"/>
      <c r="G47" s="73"/>
      <c r="H47" s="40"/>
      <c r="I47" s="115"/>
      <c r="J47" s="5"/>
      <c r="K47" s="77"/>
      <c r="L47" s="36"/>
    </row>
    <row r="48" spans="1:12" ht="12.75">
      <c r="A48" t="s">
        <v>124</v>
      </c>
      <c r="B48" s="10"/>
      <c r="C48" s="116">
        <f>C41*C45</f>
        <v>0</v>
      </c>
      <c r="D48" s="43"/>
      <c r="E48" s="119">
        <f>+G48-C48</f>
        <v>0</v>
      </c>
      <c r="F48" s="7"/>
      <c r="G48" s="119">
        <f>G41*G45</f>
        <v>0</v>
      </c>
      <c r="H48" s="44"/>
      <c r="I48" s="121">
        <f>K48-G48</f>
        <v>0</v>
      </c>
      <c r="J48" s="7"/>
      <c r="K48" s="119">
        <f>K41*K45</f>
        <v>0</v>
      </c>
      <c r="L48" s="19"/>
    </row>
    <row r="49" spans="2:12" ht="12.75">
      <c r="B49" s="10"/>
      <c r="C49" s="67"/>
      <c r="D49" s="31"/>
      <c r="E49" s="117"/>
      <c r="F49" s="8"/>
      <c r="G49" s="73"/>
      <c r="H49" s="40"/>
      <c r="I49" s="117"/>
      <c r="J49" s="8"/>
      <c r="K49" s="77"/>
      <c r="L49" s="36"/>
    </row>
    <row r="50" spans="1:12" ht="12.75">
      <c r="A50" t="s">
        <v>139</v>
      </c>
      <c r="B50" s="10">
        <v>16</v>
      </c>
      <c r="C50" s="77"/>
      <c r="D50" s="31" t="s">
        <v>216</v>
      </c>
      <c r="E50" s="115">
        <f>+G50-C50</f>
        <v>0</v>
      </c>
      <c r="F50" s="8"/>
      <c r="G50" s="73"/>
      <c r="H50" s="40" t="s">
        <v>217</v>
      </c>
      <c r="I50" s="115">
        <f>+K50-G50</f>
        <v>0</v>
      </c>
      <c r="J50" s="8"/>
      <c r="K50" s="77"/>
      <c r="L50" s="36" t="s">
        <v>218</v>
      </c>
    </row>
    <row r="51" spans="2:12" ht="13.5" thickBot="1">
      <c r="B51" s="10"/>
      <c r="C51" s="67"/>
      <c r="D51" s="31"/>
      <c r="E51" s="117"/>
      <c r="F51" s="8"/>
      <c r="G51" s="73"/>
      <c r="H51" s="40"/>
      <c r="I51" s="117"/>
      <c r="J51" s="8"/>
      <c r="K51" s="77"/>
      <c r="L51" s="36"/>
    </row>
    <row r="52" spans="1:12" ht="14.25" thickBot="1" thickTop="1">
      <c r="A52" s="2" t="s">
        <v>140</v>
      </c>
      <c r="B52" s="53"/>
      <c r="C52" s="120">
        <f>+C48-C50</f>
        <v>0</v>
      </c>
      <c r="D52" s="33"/>
      <c r="E52" s="120">
        <f>+E48-E50</f>
        <v>0</v>
      </c>
      <c r="F52" s="6"/>
      <c r="G52" s="120">
        <f>+G48-G50</f>
        <v>0</v>
      </c>
      <c r="H52" s="41"/>
      <c r="I52" s="120">
        <f>+I48-I50</f>
        <v>0</v>
      </c>
      <c r="J52" s="6"/>
      <c r="K52" s="120">
        <f>+K48-K50</f>
        <v>0</v>
      </c>
      <c r="L52" s="45"/>
    </row>
    <row r="53" spans="2:12" ht="13.5" thickTop="1">
      <c r="B53" s="10"/>
      <c r="C53" s="67"/>
      <c r="D53" s="31"/>
      <c r="E53" s="127"/>
      <c r="F53" s="8"/>
      <c r="G53" s="73"/>
      <c r="H53" s="40"/>
      <c r="I53" s="127"/>
      <c r="J53" s="8"/>
      <c r="K53" s="77"/>
      <c r="L53" s="36"/>
    </row>
    <row r="54" spans="3:12" ht="12.75">
      <c r="C54" s="67"/>
      <c r="D54" s="31"/>
      <c r="E54" s="127"/>
      <c r="F54" s="8"/>
      <c r="G54" s="73"/>
      <c r="H54" s="40"/>
      <c r="I54" s="127"/>
      <c r="J54" s="8"/>
      <c r="K54" s="77"/>
      <c r="L54" s="36"/>
    </row>
    <row r="55" spans="3:12" ht="12.75">
      <c r="C55" s="67"/>
      <c r="D55" s="31"/>
      <c r="E55" s="127"/>
      <c r="F55" s="8"/>
      <c r="G55" s="73"/>
      <c r="H55" s="40"/>
      <c r="I55" s="127"/>
      <c r="J55" s="8"/>
      <c r="K55" s="77"/>
      <c r="L55" s="36"/>
    </row>
    <row r="56" spans="3:12" ht="12.75">
      <c r="C56" s="67"/>
      <c r="D56" s="31"/>
      <c r="E56" s="127"/>
      <c r="F56" s="8"/>
      <c r="G56" s="73"/>
      <c r="H56" s="40"/>
      <c r="I56" s="127"/>
      <c r="J56" s="8"/>
      <c r="K56" s="77"/>
      <c r="L56" s="36"/>
    </row>
    <row r="57" spans="1:12" ht="12.75">
      <c r="A57" s="17" t="s">
        <v>117</v>
      </c>
      <c r="B57" s="56"/>
      <c r="C57" s="67"/>
      <c r="D57" s="31"/>
      <c r="E57" s="128"/>
      <c r="F57" s="5"/>
      <c r="G57" s="73"/>
      <c r="H57" s="40"/>
      <c r="I57" s="128"/>
      <c r="J57" s="5"/>
      <c r="K57" s="77"/>
      <c r="L57" s="36"/>
    </row>
    <row r="58" spans="2:12" ht="12.75">
      <c r="B58" s="10"/>
      <c r="C58" s="67"/>
      <c r="D58" s="31"/>
      <c r="E58" s="115"/>
      <c r="F58" s="5"/>
      <c r="G58" s="73"/>
      <c r="H58" s="40"/>
      <c r="I58" s="115"/>
      <c r="J58" s="5"/>
      <c r="K58" s="123"/>
      <c r="L58" s="36"/>
    </row>
    <row r="59" spans="1:12" ht="12.75">
      <c r="A59" s="12" t="s">
        <v>106</v>
      </c>
      <c r="B59" s="57"/>
      <c r="C59" s="67"/>
      <c r="D59" s="31"/>
      <c r="E59" s="115"/>
      <c r="F59" s="5"/>
      <c r="G59" s="73"/>
      <c r="H59" s="40"/>
      <c r="I59" s="115"/>
      <c r="J59" s="5"/>
      <c r="K59" s="123"/>
      <c r="L59" s="36"/>
    </row>
    <row r="60" spans="1:12" ht="12.75">
      <c r="A60" s="4" t="s">
        <v>90</v>
      </c>
      <c r="B60" s="53">
        <v>17</v>
      </c>
      <c r="C60" s="67"/>
      <c r="D60" s="31" t="s">
        <v>219</v>
      </c>
      <c r="E60" s="115">
        <f>+G60-C60</f>
        <v>0</v>
      </c>
      <c r="F60" s="5"/>
      <c r="G60" s="73"/>
      <c r="H60" s="40" t="s">
        <v>220</v>
      </c>
      <c r="I60" s="115">
        <f>+K60-G60</f>
        <v>0</v>
      </c>
      <c r="J60" s="5"/>
      <c r="K60" s="123">
        <f>TAXREC!E227</f>
        <v>0</v>
      </c>
      <c r="L60" s="36" t="s">
        <v>221</v>
      </c>
    </row>
    <row r="61" spans="1:12" ht="12.75">
      <c r="A61" s="4" t="s">
        <v>128</v>
      </c>
      <c r="B61" s="53">
        <v>18</v>
      </c>
      <c r="C61" s="67"/>
      <c r="D61" s="31" t="s">
        <v>222</v>
      </c>
      <c r="E61" s="115">
        <f>+G61-C61</f>
        <v>0</v>
      </c>
      <c r="F61" s="5"/>
      <c r="G61" s="73"/>
      <c r="H61" s="40" t="s">
        <v>223</v>
      </c>
      <c r="I61" s="115">
        <f>+K61-G61</f>
        <v>0</v>
      </c>
      <c r="J61" s="5"/>
      <c r="K61" s="123">
        <f>TAXREC!E229</f>
        <v>0</v>
      </c>
      <c r="L61" s="36" t="s">
        <v>224</v>
      </c>
    </row>
    <row r="62" spans="1:12" ht="12.75">
      <c r="A62" s="4" t="s">
        <v>127</v>
      </c>
      <c r="B62" s="53"/>
      <c r="C62" s="116">
        <f>SUM(C60:C61)</f>
        <v>0</v>
      </c>
      <c r="D62" s="43"/>
      <c r="E62" s="121">
        <f>SUM(E60:E61)</f>
        <v>0</v>
      </c>
      <c r="F62" s="7"/>
      <c r="G62" s="119">
        <f>SUM(G60:G61)</f>
        <v>0</v>
      </c>
      <c r="H62" s="44"/>
      <c r="I62" s="121">
        <f>SUM(I60:I61)</f>
        <v>0</v>
      </c>
      <c r="J62" s="7"/>
      <c r="K62" s="119">
        <f>SUM(K60:K61)</f>
        <v>0</v>
      </c>
      <c r="L62" s="58"/>
    </row>
    <row r="63" spans="1:12" ht="12.75">
      <c r="A63" s="4"/>
      <c r="B63" s="53"/>
      <c r="C63" s="67"/>
      <c r="D63" s="31"/>
      <c r="E63" s="117"/>
      <c r="F63" s="8"/>
      <c r="G63" s="73"/>
      <c r="H63" s="40"/>
      <c r="I63" s="117"/>
      <c r="J63" s="8"/>
      <c r="K63" s="77"/>
      <c r="L63" s="36"/>
    </row>
    <row r="64" spans="1:12" ht="12.75">
      <c r="A64" s="4" t="s">
        <v>111</v>
      </c>
      <c r="B64" s="53">
        <v>19</v>
      </c>
      <c r="C64" s="74">
        <v>0.003</v>
      </c>
      <c r="D64" s="31" t="s">
        <v>225</v>
      </c>
      <c r="E64" s="118">
        <f>+G64-C64</f>
        <v>0</v>
      </c>
      <c r="F64" s="5"/>
      <c r="G64" s="75">
        <v>0.003</v>
      </c>
      <c r="H64" s="40" t="s">
        <v>226</v>
      </c>
      <c r="I64" s="118">
        <f>+K64-G64</f>
        <v>0</v>
      </c>
      <c r="J64" s="5"/>
      <c r="K64" s="124">
        <v>0.003</v>
      </c>
      <c r="L64" s="36" t="s">
        <v>227</v>
      </c>
    </row>
    <row r="65" spans="1:12" ht="12.75">
      <c r="A65" s="4"/>
      <c r="B65" s="53"/>
      <c r="C65" s="67"/>
      <c r="D65" s="31"/>
      <c r="E65" s="115"/>
      <c r="F65" s="5"/>
      <c r="G65" s="73"/>
      <c r="H65" s="40"/>
      <c r="I65" s="115"/>
      <c r="J65" s="5"/>
      <c r="K65" s="77"/>
      <c r="L65" s="36"/>
    </row>
    <row r="66" spans="1:12" ht="12.75">
      <c r="A66" s="4" t="s">
        <v>135</v>
      </c>
      <c r="B66" s="53"/>
      <c r="C66" s="116">
        <f>C62*C64</f>
        <v>0</v>
      </c>
      <c r="D66" s="65"/>
      <c r="E66" s="119">
        <f>+G66-C66</f>
        <v>0</v>
      </c>
      <c r="F66" s="7"/>
      <c r="G66" s="119">
        <f>+G62*G64</f>
        <v>0</v>
      </c>
      <c r="H66" s="22"/>
      <c r="I66" s="121">
        <f>+K66-G66</f>
        <v>0</v>
      </c>
      <c r="J66" s="7"/>
      <c r="K66" s="119">
        <f>+K62*K64</f>
        <v>0</v>
      </c>
      <c r="L66" s="19"/>
    </row>
    <row r="67" spans="1:12" ht="12.75">
      <c r="A67" s="2"/>
      <c r="B67" s="51"/>
      <c r="C67" s="67"/>
      <c r="D67" s="30"/>
      <c r="E67" s="117"/>
      <c r="F67" s="8"/>
      <c r="G67" s="73"/>
      <c r="H67" s="40"/>
      <c r="I67" s="117"/>
      <c r="J67" s="8"/>
      <c r="K67" s="123"/>
      <c r="L67" s="36"/>
    </row>
    <row r="68" spans="1:12" ht="12.75">
      <c r="A68" s="12" t="s">
        <v>107</v>
      </c>
      <c r="B68" s="57"/>
      <c r="C68" s="67"/>
      <c r="D68" s="31"/>
      <c r="E68" s="117"/>
      <c r="F68" s="8"/>
      <c r="G68" s="73"/>
      <c r="H68" s="40"/>
      <c r="I68" s="117"/>
      <c r="J68" s="8"/>
      <c r="K68" s="123"/>
      <c r="L68" s="36"/>
    </row>
    <row r="69" spans="1:12" ht="12.75">
      <c r="A69" s="4" t="s">
        <v>90</v>
      </c>
      <c r="B69" s="53">
        <v>20</v>
      </c>
      <c r="C69" s="67"/>
      <c r="D69" s="31" t="s">
        <v>228</v>
      </c>
      <c r="E69" s="115">
        <f>+G69-C69</f>
        <v>0</v>
      </c>
      <c r="F69" s="8"/>
      <c r="G69" s="73"/>
      <c r="H69" s="40" t="s">
        <v>229</v>
      </c>
      <c r="I69" s="115">
        <f>+K69-G69</f>
        <v>0</v>
      </c>
      <c r="J69" s="8"/>
      <c r="K69" s="123">
        <f>TAXREC!E298</f>
        <v>0</v>
      </c>
      <c r="L69" s="36" t="s">
        <v>230</v>
      </c>
    </row>
    <row r="70" spans="1:12" ht="12.75">
      <c r="A70" s="4" t="s">
        <v>128</v>
      </c>
      <c r="B70" s="53">
        <v>21</v>
      </c>
      <c r="C70" s="67"/>
      <c r="D70" s="31" t="s">
        <v>231</v>
      </c>
      <c r="E70" s="115">
        <f>+G70-C70</f>
        <v>0</v>
      </c>
      <c r="F70" s="8"/>
      <c r="G70" s="73"/>
      <c r="H70" s="40" t="s">
        <v>232</v>
      </c>
      <c r="I70" s="115">
        <f>+K70-G70</f>
        <v>0</v>
      </c>
      <c r="J70" s="8"/>
      <c r="K70" s="123">
        <f>TAXREC!E300</f>
        <v>0</v>
      </c>
      <c r="L70" s="36" t="s">
        <v>233</v>
      </c>
    </row>
    <row r="71" spans="1:12" ht="12.75">
      <c r="A71" s="4" t="s">
        <v>127</v>
      </c>
      <c r="B71" s="53"/>
      <c r="C71" s="116">
        <f>SUM(C69:C70)</f>
        <v>0</v>
      </c>
      <c r="D71" s="43"/>
      <c r="E71" s="121">
        <f>SUM(E69:E70)</f>
        <v>0</v>
      </c>
      <c r="F71" s="7"/>
      <c r="G71" s="119">
        <f>SUM(G69:G70)</f>
        <v>0</v>
      </c>
      <c r="H71" s="44"/>
      <c r="I71" s="121">
        <f>SUM(I69:I70)</f>
        <v>0</v>
      </c>
      <c r="J71" s="7"/>
      <c r="K71" s="119">
        <f>SUM(K69:K70)</f>
        <v>0</v>
      </c>
      <c r="L71" s="58"/>
    </row>
    <row r="72" spans="1:12" ht="12.75">
      <c r="A72" s="4"/>
      <c r="B72" s="53"/>
      <c r="C72" s="67"/>
      <c r="D72" s="31"/>
      <c r="E72" s="117"/>
      <c r="F72" s="8"/>
      <c r="G72" s="73"/>
      <c r="H72" s="40"/>
      <c r="I72" s="117"/>
      <c r="J72" s="8"/>
      <c r="K72" s="77"/>
      <c r="L72" s="36"/>
    </row>
    <row r="73" spans="1:12" ht="12.75">
      <c r="A73" s="4" t="s">
        <v>112</v>
      </c>
      <c r="B73" s="53">
        <v>22</v>
      </c>
      <c r="C73" s="74">
        <v>0.00225</v>
      </c>
      <c r="D73" s="31" t="s">
        <v>234</v>
      </c>
      <c r="E73" s="118">
        <f>+G73-C73</f>
        <v>0</v>
      </c>
      <c r="F73" s="8"/>
      <c r="G73" s="124">
        <v>0.00225</v>
      </c>
      <c r="H73" s="40" t="s">
        <v>235</v>
      </c>
      <c r="I73" s="118">
        <f>+K73-G73</f>
        <v>0</v>
      </c>
      <c r="J73" s="8"/>
      <c r="K73" s="124">
        <v>0.00225</v>
      </c>
      <c r="L73" s="36" t="s">
        <v>236</v>
      </c>
    </row>
    <row r="74" spans="1:12" ht="12.75">
      <c r="A74" s="4"/>
      <c r="B74" s="53"/>
      <c r="C74" s="67"/>
      <c r="D74" s="31"/>
      <c r="E74" s="115"/>
      <c r="F74" s="8"/>
      <c r="G74" s="77"/>
      <c r="H74" s="40"/>
      <c r="I74" s="115"/>
      <c r="J74" s="8"/>
      <c r="K74" s="77"/>
      <c r="L74" s="36"/>
    </row>
    <row r="75" spans="1:12" ht="12.75">
      <c r="A75" s="4" t="s">
        <v>129</v>
      </c>
      <c r="B75" s="53"/>
      <c r="C75" s="125">
        <f>+C71*C73</f>
        <v>0</v>
      </c>
      <c r="D75" s="31"/>
      <c r="E75" s="115">
        <f>+G75-C75</f>
        <v>0</v>
      </c>
      <c r="F75" s="8"/>
      <c r="G75" s="123">
        <f>+G71*G73</f>
        <v>0</v>
      </c>
      <c r="H75" s="40"/>
      <c r="I75" s="115">
        <f>+K75-G75</f>
        <v>0</v>
      </c>
      <c r="J75" s="8"/>
      <c r="K75" s="123">
        <f>+K71*K73</f>
        <v>0</v>
      </c>
      <c r="L75" s="36"/>
    </row>
    <row r="76" spans="1:12" ht="12.75">
      <c r="A76" s="4" t="s">
        <v>108</v>
      </c>
      <c r="B76" s="53">
        <v>23</v>
      </c>
      <c r="C76" s="125">
        <f>(0.0112*C41)*-1</f>
        <v>0</v>
      </c>
      <c r="D76" s="31" t="s">
        <v>237</v>
      </c>
      <c r="E76" s="115">
        <f>+G76-C76</f>
        <v>0</v>
      </c>
      <c r="F76" s="8"/>
      <c r="G76" s="123">
        <f>(G41*0.0112)*-1</f>
        <v>0</v>
      </c>
      <c r="H76" s="40" t="s">
        <v>238</v>
      </c>
      <c r="I76" s="115">
        <f>+K76-G76</f>
        <v>0</v>
      </c>
      <c r="J76" s="8"/>
      <c r="K76" s="123">
        <f>(0.0112*K41)*-1</f>
        <v>0</v>
      </c>
      <c r="L76" s="36" t="s">
        <v>239</v>
      </c>
    </row>
    <row r="77" spans="1:12" ht="12.75">
      <c r="A77" s="4"/>
      <c r="B77" s="53"/>
      <c r="C77" s="125"/>
      <c r="D77" s="31"/>
      <c r="E77" s="117"/>
      <c r="F77" s="8"/>
      <c r="G77" s="123"/>
      <c r="H77" s="40"/>
      <c r="I77" s="117"/>
      <c r="J77" s="8"/>
      <c r="K77" s="123"/>
      <c r="L77" s="36"/>
    </row>
    <row r="78" spans="1:12" ht="12.75">
      <c r="A78" s="4" t="s">
        <v>130</v>
      </c>
      <c r="B78" s="53"/>
      <c r="C78" s="116">
        <f>SUM(C75:C77)</f>
        <v>0</v>
      </c>
      <c r="D78" s="32"/>
      <c r="E78" s="119">
        <f>SUM(E75:E77)</f>
        <v>0</v>
      </c>
      <c r="F78" s="7"/>
      <c r="G78" s="119">
        <f>SUM(G75:G77)</f>
        <v>0</v>
      </c>
      <c r="H78" s="22"/>
      <c r="I78" s="121">
        <f>SUM(I75:I77)</f>
        <v>0</v>
      </c>
      <c r="J78" s="66"/>
      <c r="K78" s="119">
        <f>SUM(K75:K77)</f>
        <v>0</v>
      </c>
      <c r="L78" s="19"/>
    </row>
    <row r="79" spans="1:12" ht="12.75">
      <c r="A79" s="4"/>
      <c r="B79" s="53"/>
      <c r="C79" s="67"/>
      <c r="D79" s="30"/>
      <c r="E79" s="127"/>
      <c r="F79" s="8"/>
      <c r="G79" s="73"/>
      <c r="H79" s="40"/>
      <c r="I79" s="127"/>
      <c r="J79" s="8"/>
      <c r="K79" s="77"/>
      <c r="L79" s="36"/>
    </row>
    <row r="80" spans="1:12" ht="12.75">
      <c r="A80" s="4"/>
      <c r="B80" s="53"/>
      <c r="C80" s="67"/>
      <c r="D80" s="31"/>
      <c r="E80" s="127"/>
      <c r="F80" s="8"/>
      <c r="G80" s="73"/>
      <c r="H80" s="40"/>
      <c r="I80" s="127"/>
      <c r="J80" s="8"/>
      <c r="K80" s="77"/>
      <c r="L80" s="36"/>
    </row>
    <row r="81" spans="1:12" ht="12.75">
      <c r="A81" s="17" t="s">
        <v>381</v>
      </c>
      <c r="B81" s="56"/>
      <c r="C81" s="67"/>
      <c r="D81" s="31"/>
      <c r="E81" s="127"/>
      <c r="F81" s="8"/>
      <c r="G81" s="73"/>
      <c r="H81" s="40"/>
      <c r="I81" s="127"/>
      <c r="J81" s="8"/>
      <c r="K81" s="77"/>
      <c r="L81" s="36"/>
    </row>
    <row r="82" spans="1:12" ht="12.75">
      <c r="A82" s="2"/>
      <c r="B82" s="51"/>
      <c r="C82" s="67"/>
      <c r="D82" s="31"/>
      <c r="E82" s="117"/>
      <c r="F82" s="8"/>
      <c r="G82" s="123"/>
      <c r="H82" s="40"/>
      <c r="I82" s="117"/>
      <c r="J82" s="8"/>
      <c r="K82" s="123"/>
      <c r="L82" s="36"/>
    </row>
    <row r="83" spans="1:12" ht="12.75">
      <c r="A83" t="s">
        <v>131</v>
      </c>
      <c r="B83" s="10">
        <v>24</v>
      </c>
      <c r="C83" s="125">
        <f>C52/(1-C45)</f>
        <v>0</v>
      </c>
      <c r="D83" s="31" t="s">
        <v>240</v>
      </c>
      <c r="E83" s="115">
        <f>+G83-C83</f>
        <v>0</v>
      </c>
      <c r="F83" s="5"/>
      <c r="G83" s="123">
        <f>G52/(1-G45)</f>
        <v>0</v>
      </c>
      <c r="H83" s="40" t="s">
        <v>241</v>
      </c>
      <c r="I83" s="115">
        <f>+K83-G83</f>
        <v>0</v>
      </c>
      <c r="J83" s="5"/>
      <c r="K83" s="123"/>
      <c r="L83" s="36" t="s">
        <v>138</v>
      </c>
    </row>
    <row r="84" spans="1:12" ht="12.75">
      <c r="A84" t="s">
        <v>132</v>
      </c>
      <c r="B84" s="10">
        <v>25</v>
      </c>
      <c r="C84" s="125">
        <f>C78/(1-(C45-0.0112))</f>
        <v>0</v>
      </c>
      <c r="D84" s="31" t="s">
        <v>242</v>
      </c>
      <c r="E84" s="115">
        <f>+G84-C84</f>
        <v>0</v>
      </c>
      <c r="F84" s="5"/>
      <c r="G84" s="123">
        <f>G78/(1-(G45-0.0112))</f>
        <v>0</v>
      </c>
      <c r="H84" s="40" t="s">
        <v>243</v>
      </c>
      <c r="I84" s="115">
        <f>+K84-G84</f>
        <v>0</v>
      </c>
      <c r="J84" s="5"/>
      <c r="K84" s="123"/>
      <c r="L84" s="36" t="s">
        <v>138</v>
      </c>
    </row>
    <row r="85" spans="1:12" ht="12.75">
      <c r="A85" t="s">
        <v>94</v>
      </c>
      <c r="B85" s="10">
        <v>26</v>
      </c>
      <c r="C85" s="125">
        <f>C66</f>
        <v>0</v>
      </c>
      <c r="D85" s="31" t="s">
        <v>244</v>
      </c>
      <c r="E85" s="115">
        <f>+G85-C85</f>
        <v>0</v>
      </c>
      <c r="F85" s="5"/>
      <c r="G85" s="123">
        <f>G66</f>
        <v>0</v>
      </c>
      <c r="H85" s="40" t="s">
        <v>245</v>
      </c>
      <c r="I85" s="115">
        <f>+K85-G85</f>
        <v>0</v>
      </c>
      <c r="J85" s="5"/>
      <c r="K85" s="123"/>
      <c r="L85" s="36" t="s">
        <v>138</v>
      </c>
    </row>
    <row r="86" spans="2:12" ht="12.75">
      <c r="B86" s="10"/>
      <c r="C86" s="125"/>
      <c r="D86" s="31"/>
      <c r="E86" s="115"/>
      <c r="F86" s="5"/>
      <c r="G86" s="123"/>
      <c r="H86" s="40"/>
      <c r="I86" s="115"/>
      <c r="J86" s="5"/>
      <c r="K86" s="123"/>
      <c r="L86" s="36"/>
    </row>
    <row r="87" spans="2:12" ht="13.5" thickBot="1">
      <c r="B87" s="10"/>
      <c r="C87" s="125"/>
      <c r="D87" s="31"/>
      <c r="E87" s="115"/>
      <c r="F87" s="5"/>
      <c r="G87" s="123"/>
      <c r="H87" s="40"/>
      <c r="I87" s="115"/>
      <c r="J87" s="5"/>
      <c r="K87" s="123"/>
      <c r="L87" s="36"/>
    </row>
    <row r="88" spans="1:12" ht="14.25" thickBot="1" thickTop="1">
      <c r="A88" s="20" t="s">
        <v>137</v>
      </c>
      <c r="B88" s="53"/>
      <c r="C88" s="120">
        <f>SUM(C83:C86)</f>
        <v>0</v>
      </c>
      <c r="D88" s="42"/>
      <c r="E88" s="122">
        <f>SUM(E83:E86)</f>
        <v>0</v>
      </c>
      <c r="F88" s="6"/>
      <c r="G88" s="122">
        <f>SUM(G83:G87)</f>
        <v>0</v>
      </c>
      <c r="H88" s="6"/>
      <c r="I88" s="122">
        <f>SUM(I83:I86)</f>
        <v>0</v>
      </c>
      <c r="J88" s="6"/>
      <c r="K88" s="122"/>
      <c r="L88" s="18"/>
    </row>
    <row r="89" spans="1:12" ht="13.5" thickTop="1">
      <c r="A89" s="4"/>
      <c r="B89" s="53"/>
      <c r="C89" s="126"/>
      <c r="D89" s="8"/>
      <c r="E89" s="127"/>
      <c r="F89" s="8"/>
      <c r="G89" s="71"/>
      <c r="H89" s="8"/>
      <c r="I89" s="117"/>
      <c r="J89" s="8"/>
      <c r="K89" s="127"/>
      <c r="L89" s="3"/>
    </row>
    <row r="90" spans="1:11" ht="12.75">
      <c r="A90" s="20" t="s">
        <v>136</v>
      </c>
      <c r="B90" s="53">
        <v>4</v>
      </c>
      <c r="C90" s="126"/>
      <c r="D90" s="13"/>
      <c r="E90" s="127"/>
      <c r="F90" s="8"/>
      <c r="G90" s="71"/>
      <c r="H90" s="8"/>
      <c r="I90" s="117">
        <f>I22</f>
        <v>0</v>
      </c>
      <c r="J90" s="8"/>
      <c r="K90" s="127"/>
    </row>
    <row r="91" spans="1:11" ht="12.75">
      <c r="A91" t="s">
        <v>382</v>
      </c>
      <c r="B91" s="57">
        <v>9</v>
      </c>
      <c r="C91" s="126"/>
      <c r="D91" s="13"/>
      <c r="E91" s="127"/>
      <c r="F91" s="8"/>
      <c r="G91" s="62"/>
      <c r="H91" s="8"/>
      <c r="I91" s="117">
        <f>I31</f>
        <v>0</v>
      </c>
      <c r="J91" s="8"/>
      <c r="K91" s="127"/>
    </row>
    <row r="92" spans="1:11" ht="12.75">
      <c r="A92" t="s">
        <v>383</v>
      </c>
      <c r="B92" s="53">
        <v>13</v>
      </c>
      <c r="C92" s="126"/>
      <c r="D92" s="13"/>
      <c r="E92" s="127"/>
      <c r="F92" s="8"/>
      <c r="G92" s="62"/>
      <c r="H92" s="8"/>
      <c r="I92" s="115">
        <f>I35</f>
        <v>0</v>
      </c>
      <c r="J92" s="8"/>
      <c r="K92" s="127"/>
    </row>
    <row r="93" spans="3:11" ht="12.75">
      <c r="C93" s="69"/>
      <c r="D93" s="13"/>
      <c r="E93" s="71"/>
      <c r="F93" s="8"/>
      <c r="G93" s="62"/>
      <c r="H93" s="8"/>
      <c r="I93" s="71"/>
      <c r="J93" s="8"/>
      <c r="K93" s="71"/>
    </row>
    <row r="94" spans="3:11" ht="12.75">
      <c r="C94" s="69"/>
      <c r="D94" s="13"/>
      <c r="E94" s="71"/>
      <c r="F94" s="8"/>
      <c r="G94" s="62"/>
      <c r="H94" s="8"/>
      <c r="I94" s="71"/>
      <c r="J94" s="8"/>
      <c r="K94" s="62"/>
    </row>
    <row r="95" spans="3:11" ht="12.75">
      <c r="C95" s="70"/>
      <c r="D95" s="5"/>
      <c r="E95" s="72"/>
      <c r="F95" s="5"/>
      <c r="G95" s="61"/>
      <c r="H95" s="5"/>
      <c r="I95" s="70"/>
      <c r="J95" s="5"/>
      <c r="K95" s="61"/>
    </row>
    <row r="96" spans="3:11" ht="12.75">
      <c r="C96" s="70"/>
      <c r="D96" s="5"/>
      <c r="E96" s="72"/>
      <c r="F96" s="5"/>
      <c r="G96" s="61"/>
      <c r="H96" s="5"/>
      <c r="I96" s="70"/>
      <c r="J96" s="5"/>
      <c r="K96" s="61"/>
    </row>
    <row r="97" spans="3:11" ht="12.75">
      <c r="C97" s="70"/>
      <c r="E97" s="72"/>
      <c r="G97" s="60"/>
      <c r="I97" s="70"/>
      <c r="K97" s="60"/>
    </row>
    <row r="98" spans="3:11" ht="12.75">
      <c r="C98" s="70"/>
      <c r="E98" s="72"/>
      <c r="G98" s="60"/>
      <c r="I98" s="70"/>
      <c r="K98" s="60"/>
    </row>
    <row r="99" spans="3:11" ht="12.75">
      <c r="C99" s="70"/>
      <c r="E99" s="60"/>
      <c r="I99" s="70"/>
      <c r="K99" s="60"/>
    </row>
    <row r="100" spans="3:11" ht="12.75">
      <c r="C100" s="70"/>
      <c r="E100" s="60"/>
      <c r="I100" s="70"/>
      <c r="K100" s="60"/>
    </row>
    <row r="101" spans="3:11" ht="12.75">
      <c r="C101" s="70"/>
      <c r="E101" s="60"/>
      <c r="I101" s="70"/>
      <c r="K101" s="60"/>
    </row>
    <row r="102" spans="3:9" ht="12.75">
      <c r="C102" s="70"/>
      <c r="E102" s="60"/>
      <c r="I102" s="70"/>
    </row>
    <row r="103" spans="5:9" ht="12.75">
      <c r="E103" s="60"/>
      <c r="I103" s="70"/>
    </row>
    <row r="104" spans="5:9" ht="12.75">
      <c r="E104" s="60"/>
      <c r="I104" s="70"/>
    </row>
    <row r="105" ht="12.75">
      <c r="E105" s="60"/>
    </row>
  </sheetData>
  <printOptions gridLines="1" headings="1"/>
  <pageMargins left="0.46" right="0.18" top="0.5" bottom="0.5" header="0.5" footer="0.5"/>
  <pageSetup horizontalDpi="600" verticalDpi="600" orientation="landscape" scale="75" r:id="rId1"/>
  <rowBreaks count="1" manualBreakCount="1">
    <brk id="5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8"/>
  <sheetViews>
    <sheetView workbookViewId="0" topLeftCell="A1">
      <selection activeCell="C7" sqref="C7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113</v>
      </c>
      <c r="B1" t="s">
        <v>166</v>
      </c>
      <c r="C1" s="10" t="s">
        <v>100</v>
      </c>
      <c r="D1" s="10" t="s">
        <v>14</v>
      </c>
      <c r="E1" s="51" t="s">
        <v>15</v>
      </c>
      <c r="F1" s="10" t="s">
        <v>115</v>
      </c>
      <c r="G1" s="10"/>
      <c r="H1" s="51"/>
      <c r="I1" s="10"/>
      <c r="J1" s="10"/>
    </row>
    <row r="2" spans="1:10" ht="12.75">
      <c r="A2" s="2" t="s">
        <v>356</v>
      </c>
      <c r="C2" s="10" t="s">
        <v>351</v>
      </c>
      <c r="D2" s="10" t="s">
        <v>157</v>
      </c>
      <c r="E2" s="51" t="s">
        <v>17</v>
      </c>
      <c r="F2" s="10"/>
      <c r="G2" s="10"/>
      <c r="H2" s="51"/>
      <c r="I2" s="10"/>
      <c r="J2" s="10"/>
    </row>
    <row r="3" spans="1:10" ht="12.75">
      <c r="A3" s="4" t="s">
        <v>158</v>
      </c>
      <c r="C3" s="10" t="s">
        <v>17</v>
      </c>
      <c r="E3" s="51" t="s">
        <v>16</v>
      </c>
      <c r="F3" s="10" t="s">
        <v>4</v>
      </c>
      <c r="G3" s="10"/>
      <c r="H3" s="51"/>
      <c r="I3" s="10"/>
      <c r="J3" s="10"/>
    </row>
    <row r="4" spans="2:10" ht="12.75">
      <c r="B4" s="10"/>
      <c r="C4" s="10" t="s">
        <v>16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114</v>
      </c>
      <c r="G5" s="10"/>
      <c r="H5" s="10"/>
      <c r="I5" s="10"/>
      <c r="J5" s="10"/>
    </row>
    <row r="6" spans="1:8" ht="13.5" thickTop="1">
      <c r="A6" s="9"/>
      <c r="B6" s="11"/>
      <c r="C6" s="84"/>
      <c r="D6" s="84"/>
      <c r="E6" s="84"/>
      <c r="F6" s="11"/>
      <c r="G6" s="3"/>
      <c r="H6" s="3"/>
    </row>
    <row r="7" spans="1:8" ht="12.75">
      <c r="A7" t="s">
        <v>120</v>
      </c>
      <c r="B7" s="46"/>
      <c r="C7" s="85"/>
      <c r="D7" s="85"/>
      <c r="E7" s="85"/>
      <c r="F7" s="46"/>
      <c r="G7" s="3"/>
      <c r="H7" s="3"/>
    </row>
    <row r="8" spans="1:8" ht="12.75">
      <c r="A8" t="s">
        <v>121</v>
      </c>
      <c r="B8" s="46"/>
      <c r="C8" s="85"/>
      <c r="D8" s="85"/>
      <c r="E8" s="85"/>
      <c r="F8" s="46"/>
      <c r="G8" s="3"/>
      <c r="H8" s="3"/>
    </row>
    <row r="9" spans="2:8" ht="12.75">
      <c r="B9" s="46"/>
      <c r="C9" s="85"/>
      <c r="D9" s="85"/>
      <c r="E9" s="85"/>
      <c r="F9" s="46"/>
      <c r="G9" s="3"/>
      <c r="H9" s="3"/>
    </row>
    <row r="10" spans="1:6" ht="12.75">
      <c r="A10" s="3" t="s">
        <v>352</v>
      </c>
      <c r="B10" s="46"/>
      <c r="C10" s="85"/>
      <c r="D10" s="85"/>
      <c r="E10" s="86"/>
      <c r="F10" s="10"/>
    </row>
    <row r="11" spans="1:6" ht="12.75">
      <c r="A11" s="3" t="s">
        <v>353</v>
      </c>
      <c r="B11" s="46"/>
      <c r="C11" s="85"/>
      <c r="D11" s="85"/>
      <c r="E11" s="86"/>
      <c r="F11" s="10"/>
    </row>
    <row r="12" spans="1:6" ht="12.75">
      <c r="A12" s="3"/>
      <c r="B12" s="46"/>
      <c r="C12" s="85"/>
      <c r="D12" s="85"/>
      <c r="E12" s="86"/>
      <c r="F12" s="10"/>
    </row>
    <row r="13" spans="1:8" ht="12.75">
      <c r="A13" s="17" t="s">
        <v>116</v>
      </c>
      <c r="B13" s="83"/>
      <c r="C13" s="87"/>
      <c r="D13" s="88"/>
      <c r="E13" s="88"/>
      <c r="F13" s="13"/>
      <c r="G13" s="13"/>
      <c r="H13" s="8"/>
    </row>
    <row r="14" spans="1:8" ht="12.75">
      <c r="A14" s="17"/>
      <c r="B14" s="83"/>
      <c r="C14" s="87"/>
      <c r="D14" s="88"/>
      <c r="E14" s="88"/>
      <c r="F14" s="13"/>
      <c r="G14" s="13"/>
      <c r="H14" s="8"/>
    </row>
    <row r="15" spans="1:8" ht="12.75">
      <c r="A15" s="4" t="s">
        <v>400</v>
      </c>
      <c r="B15" s="83">
        <v>1</v>
      </c>
      <c r="C15" s="87"/>
      <c r="D15" s="88"/>
      <c r="E15" s="96">
        <f>+C15+D15</f>
        <v>0</v>
      </c>
      <c r="F15" s="13"/>
      <c r="G15" s="13"/>
      <c r="H15" s="8"/>
    </row>
    <row r="16" spans="1:8" ht="12.75">
      <c r="A16" s="4" t="s">
        <v>401</v>
      </c>
      <c r="B16" s="83">
        <v>2</v>
      </c>
      <c r="C16" s="87"/>
      <c r="D16" s="88"/>
      <c r="E16" s="96">
        <f aca="true" t="shared" si="0" ref="E16:E27">+C16+D16</f>
        <v>0</v>
      </c>
      <c r="F16" s="13"/>
      <c r="G16" s="13"/>
      <c r="H16" s="8"/>
    </row>
    <row r="17" spans="1:8" ht="12.75">
      <c r="A17" t="s">
        <v>401</v>
      </c>
      <c r="B17" s="83">
        <v>3</v>
      </c>
      <c r="C17" s="87"/>
      <c r="D17" s="88"/>
      <c r="E17" s="96">
        <f t="shared" si="0"/>
        <v>0</v>
      </c>
      <c r="F17" s="13"/>
      <c r="G17" s="13"/>
      <c r="H17" s="8"/>
    </row>
    <row r="18" spans="1:8" ht="12.75">
      <c r="A18" t="s">
        <v>401</v>
      </c>
      <c r="B18" s="83">
        <v>4</v>
      </c>
      <c r="C18" s="87"/>
      <c r="D18" s="88"/>
      <c r="E18" s="96">
        <f t="shared" si="0"/>
        <v>0</v>
      </c>
      <c r="F18" s="13"/>
      <c r="G18" s="13"/>
      <c r="H18" s="8"/>
    </row>
    <row r="19" spans="1:8" ht="12.75">
      <c r="A19" t="s">
        <v>401</v>
      </c>
      <c r="B19" s="83">
        <v>5</v>
      </c>
      <c r="C19" s="87"/>
      <c r="D19" s="88"/>
      <c r="E19" s="96">
        <f t="shared" si="0"/>
        <v>0</v>
      </c>
      <c r="F19" s="13"/>
      <c r="G19" s="13"/>
      <c r="H19" s="8"/>
    </row>
    <row r="20" spans="1:8" ht="12.75">
      <c r="A20" s="4" t="s">
        <v>402</v>
      </c>
      <c r="B20" s="83"/>
      <c r="C20" s="87"/>
      <c r="D20" s="88"/>
      <c r="E20" s="96"/>
      <c r="F20" s="13"/>
      <c r="G20" s="13"/>
      <c r="H20" s="8"/>
    </row>
    <row r="21" spans="1:8" ht="12.75">
      <c r="A21" s="4" t="s">
        <v>376</v>
      </c>
      <c r="B21" s="83">
        <v>6</v>
      </c>
      <c r="C21" s="87"/>
      <c r="D21" s="88"/>
      <c r="E21" s="96">
        <f t="shared" si="0"/>
        <v>0</v>
      </c>
      <c r="F21" s="13"/>
      <c r="G21" s="13"/>
      <c r="H21" s="8"/>
    </row>
    <row r="22" spans="1:8" ht="12.75">
      <c r="A22" s="4" t="s">
        <v>377</v>
      </c>
      <c r="B22" s="83">
        <v>7</v>
      </c>
      <c r="C22" s="87"/>
      <c r="D22" s="88"/>
      <c r="E22" s="96">
        <f t="shared" si="0"/>
        <v>0</v>
      </c>
      <c r="F22" s="13"/>
      <c r="G22" s="13"/>
      <c r="H22" s="8"/>
    </row>
    <row r="23" spans="1:8" ht="12.75">
      <c r="A23" s="4" t="s">
        <v>378</v>
      </c>
      <c r="B23" s="83">
        <v>8</v>
      </c>
      <c r="C23" s="87"/>
      <c r="D23" s="88"/>
      <c r="E23" s="96">
        <f t="shared" si="0"/>
        <v>0</v>
      </c>
      <c r="F23" s="13"/>
      <c r="G23" s="13"/>
      <c r="H23" s="8"/>
    </row>
    <row r="24" spans="1:8" ht="12.75">
      <c r="A24" s="4" t="s">
        <v>379</v>
      </c>
      <c r="B24" s="83">
        <v>9</v>
      </c>
      <c r="C24" s="87"/>
      <c r="D24" s="88"/>
      <c r="E24" s="96">
        <f t="shared" si="0"/>
        <v>0</v>
      </c>
      <c r="F24" s="13"/>
      <c r="G24" s="13"/>
      <c r="H24" s="8"/>
    </row>
    <row r="25" spans="1:8" ht="12.75">
      <c r="A25" s="4" t="s">
        <v>380</v>
      </c>
      <c r="B25" s="83">
        <v>10</v>
      </c>
      <c r="C25" s="87"/>
      <c r="D25" s="88"/>
      <c r="E25" s="96">
        <f t="shared" si="0"/>
        <v>0</v>
      </c>
      <c r="F25" s="13"/>
      <c r="G25" s="13"/>
      <c r="H25" s="8"/>
    </row>
    <row r="26" spans="1:8" ht="12.75">
      <c r="A26" s="4" t="s">
        <v>94</v>
      </c>
      <c r="B26" s="83">
        <v>11</v>
      </c>
      <c r="C26" s="87"/>
      <c r="D26" s="88"/>
      <c r="E26" s="96">
        <f t="shared" si="0"/>
        <v>0</v>
      </c>
      <c r="F26" s="13"/>
      <c r="G26" s="13"/>
      <c r="H26" s="8"/>
    </row>
    <row r="27" spans="1:10" ht="12.75">
      <c r="A27" s="136" t="s">
        <v>409</v>
      </c>
      <c r="B27" s="83">
        <v>12</v>
      </c>
      <c r="C27" s="87"/>
      <c r="D27" s="88"/>
      <c r="E27" s="96">
        <f t="shared" si="0"/>
        <v>0</v>
      </c>
      <c r="F27" s="13"/>
      <c r="G27" s="13" t="s">
        <v>398</v>
      </c>
      <c r="H27" s="104">
        <f>C315</f>
        <v>0</v>
      </c>
      <c r="I27" s="95">
        <f>D315</f>
        <v>0</v>
      </c>
      <c r="J27" s="95">
        <f>E315</f>
        <v>0</v>
      </c>
    </row>
    <row r="28" spans="1:8" ht="13.5" thickBot="1">
      <c r="A28" s="4"/>
      <c r="B28" s="83"/>
      <c r="C28" s="87"/>
      <c r="D28" s="88"/>
      <c r="E28" s="88"/>
      <c r="F28" s="13"/>
      <c r="G28" s="13"/>
      <c r="H28" s="8"/>
    </row>
    <row r="29" spans="1:8" ht="13.5" thickBot="1">
      <c r="A29" s="2" t="s">
        <v>6</v>
      </c>
      <c r="B29" s="83">
        <v>13</v>
      </c>
      <c r="C29" s="97">
        <f>SUM(C15:C28)</f>
        <v>0</v>
      </c>
      <c r="D29" s="98">
        <f>SUM(D15:D28)</f>
        <v>0</v>
      </c>
      <c r="E29" s="99">
        <f>SUM(E15:E28)</f>
        <v>0</v>
      </c>
      <c r="F29" s="13" t="s">
        <v>169</v>
      </c>
      <c r="G29" s="13"/>
      <c r="H29" s="8"/>
    </row>
    <row r="30" spans="1:6" ht="12.75">
      <c r="A30" s="4"/>
      <c r="B30" s="10"/>
      <c r="C30" s="89"/>
      <c r="D30" s="89"/>
      <c r="E30" s="89"/>
      <c r="F30" s="10"/>
    </row>
    <row r="31" spans="1:6" ht="12.75">
      <c r="A31" s="4" t="s">
        <v>387</v>
      </c>
      <c r="B31" s="10"/>
      <c r="C31" s="89"/>
      <c r="D31" s="89"/>
      <c r="E31" s="89"/>
      <c r="F31" s="10"/>
    </row>
    <row r="32" spans="1:6" ht="12.75">
      <c r="A32" t="s">
        <v>22</v>
      </c>
      <c r="B32" s="10"/>
      <c r="C32" s="89"/>
      <c r="D32" s="89"/>
      <c r="E32" s="96">
        <f>+C32+D32</f>
        <v>0</v>
      </c>
      <c r="F32" s="10" t="s">
        <v>172</v>
      </c>
    </row>
    <row r="33" spans="1:6" ht="12.75">
      <c r="A33" t="s">
        <v>91</v>
      </c>
      <c r="B33" s="10"/>
      <c r="C33" s="100">
        <f>-C27</f>
        <v>0</v>
      </c>
      <c r="D33" s="100">
        <f>-D27</f>
        <v>0</v>
      </c>
      <c r="E33" s="96">
        <f>+C33+D33</f>
        <v>0</v>
      </c>
      <c r="F33" s="10" t="s">
        <v>175</v>
      </c>
    </row>
    <row r="34" spans="1:6" ht="12.75">
      <c r="A34" t="s">
        <v>24</v>
      </c>
      <c r="B34" s="10"/>
      <c r="C34" s="89"/>
      <c r="D34" s="89"/>
      <c r="E34" s="96">
        <f>+C34+D34</f>
        <v>0</v>
      </c>
      <c r="F34" s="10" t="s">
        <v>178</v>
      </c>
    </row>
    <row r="35" spans="1:6" ht="12.75">
      <c r="A35" t="s">
        <v>7</v>
      </c>
      <c r="B35" s="10"/>
      <c r="C35" s="89"/>
      <c r="D35" s="89"/>
      <c r="E35" s="96">
        <f>+C35+D35</f>
        <v>0</v>
      </c>
      <c r="F35" s="10" t="s">
        <v>181</v>
      </c>
    </row>
    <row r="36" spans="1:6" ht="12.75">
      <c r="A36" t="s">
        <v>143</v>
      </c>
      <c r="B36" s="10"/>
      <c r="C36" s="89"/>
      <c r="D36" s="89"/>
      <c r="E36" s="96">
        <f>+C36+D36</f>
        <v>0</v>
      </c>
      <c r="F36" s="10" t="s">
        <v>185</v>
      </c>
    </row>
    <row r="37" spans="2:6" ht="12.75">
      <c r="B37" s="10"/>
      <c r="C37" s="101">
        <f>SUM(C31:C36)</f>
        <v>0</v>
      </c>
      <c r="D37" s="102">
        <f>SUM(D31:D36)</f>
        <v>0</v>
      </c>
      <c r="E37" s="103">
        <f>SUM(E31:E36)</f>
        <v>0</v>
      </c>
      <c r="F37" s="10"/>
    </row>
    <row r="38" spans="1:6" ht="12.75">
      <c r="A38" s="12" t="s">
        <v>388</v>
      </c>
      <c r="B38" s="10"/>
      <c r="C38" s="5"/>
      <c r="D38" s="5"/>
      <c r="E38" s="5"/>
      <c r="F38" s="10"/>
    </row>
    <row r="39" spans="1:6" ht="12.75">
      <c r="A39" t="s">
        <v>23</v>
      </c>
      <c r="B39" s="10"/>
      <c r="C39" s="5"/>
      <c r="D39" s="5"/>
      <c r="E39" s="96">
        <f>+C39+D39</f>
        <v>0</v>
      </c>
      <c r="F39" s="10" t="s">
        <v>188</v>
      </c>
    </row>
    <row r="40" spans="1:6" ht="12.75">
      <c r="A40" t="s">
        <v>25</v>
      </c>
      <c r="B40" s="10"/>
      <c r="C40" s="5"/>
      <c r="D40" s="5"/>
      <c r="E40" s="96">
        <f aca="true" t="shared" si="1" ref="E40:E84">+C40+D40</f>
        <v>0</v>
      </c>
      <c r="F40" s="10" t="s">
        <v>188</v>
      </c>
    </row>
    <row r="41" spans="1:6" ht="12.75">
      <c r="A41" t="s">
        <v>26</v>
      </c>
      <c r="B41" s="10"/>
      <c r="C41" s="5"/>
      <c r="D41" s="5"/>
      <c r="E41" s="96">
        <f t="shared" si="1"/>
        <v>0</v>
      </c>
      <c r="F41" s="10" t="s">
        <v>188</v>
      </c>
    </row>
    <row r="42" spans="1:6" ht="12.75">
      <c r="A42" t="s">
        <v>27</v>
      </c>
      <c r="B42" s="10"/>
      <c r="C42" s="5"/>
      <c r="D42" s="5"/>
      <c r="E42" s="96">
        <f t="shared" si="1"/>
        <v>0</v>
      </c>
      <c r="F42" s="10" t="s">
        <v>188</v>
      </c>
    </row>
    <row r="43" spans="1:6" ht="12.75">
      <c r="A43" t="s">
        <v>28</v>
      </c>
      <c r="B43" s="10"/>
      <c r="C43" s="5"/>
      <c r="D43" s="5"/>
      <c r="E43" s="96">
        <f t="shared" si="1"/>
        <v>0</v>
      </c>
      <c r="F43" s="10" t="s">
        <v>188</v>
      </c>
    </row>
    <row r="44" spans="1:6" ht="12.75">
      <c r="A44" t="s">
        <v>29</v>
      </c>
      <c r="B44" s="10"/>
      <c r="C44" s="5"/>
      <c r="D44" s="5"/>
      <c r="E44" s="96">
        <f t="shared" si="1"/>
        <v>0</v>
      </c>
      <c r="F44" s="10" t="s">
        <v>188</v>
      </c>
    </row>
    <row r="45" spans="1:6" ht="12.75">
      <c r="A45" t="s">
        <v>30</v>
      </c>
      <c r="B45" s="10"/>
      <c r="C45" s="5"/>
      <c r="D45" s="5"/>
      <c r="E45" s="96">
        <f t="shared" si="1"/>
        <v>0</v>
      </c>
      <c r="F45" s="10" t="s">
        <v>188</v>
      </c>
    </row>
    <row r="46" spans="1:6" ht="12.75">
      <c r="A46" t="s">
        <v>31</v>
      </c>
      <c r="B46" s="10"/>
      <c r="C46" s="5"/>
      <c r="D46" s="5"/>
      <c r="E46" s="96">
        <f t="shared" si="1"/>
        <v>0</v>
      </c>
      <c r="F46" s="10" t="s">
        <v>188</v>
      </c>
    </row>
    <row r="47" spans="1:6" ht="12.75">
      <c r="A47" t="s">
        <v>367</v>
      </c>
      <c r="B47" s="10"/>
      <c r="C47" s="5"/>
      <c r="D47" s="5"/>
      <c r="E47" s="96">
        <f t="shared" si="1"/>
        <v>0</v>
      </c>
      <c r="F47" s="10" t="s">
        <v>188</v>
      </c>
    </row>
    <row r="48" spans="1:6" ht="12.75">
      <c r="A48" t="s">
        <v>32</v>
      </c>
      <c r="B48" s="10"/>
      <c r="C48" s="5"/>
      <c r="D48" s="5"/>
      <c r="E48" s="96">
        <f t="shared" si="1"/>
        <v>0</v>
      </c>
      <c r="F48" s="10" t="s">
        <v>188</v>
      </c>
    </row>
    <row r="49" spans="1:6" ht="12.75">
      <c r="A49" t="s">
        <v>33</v>
      </c>
      <c r="B49" s="10"/>
      <c r="C49" s="5"/>
      <c r="D49" s="5"/>
      <c r="E49" s="96">
        <f t="shared" si="1"/>
        <v>0</v>
      </c>
      <c r="F49" s="10" t="s">
        <v>188</v>
      </c>
    </row>
    <row r="50" spans="1:6" ht="12.75">
      <c r="A50" t="s">
        <v>34</v>
      </c>
      <c r="B50" s="10"/>
      <c r="C50" s="5"/>
      <c r="D50" s="5"/>
      <c r="E50" s="96">
        <f t="shared" si="1"/>
        <v>0</v>
      </c>
      <c r="F50" s="10" t="s">
        <v>188</v>
      </c>
    </row>
    <row r="51" spans="1:6" ht="12.75">
      <c r="A51" t="s">
        <v>35</v>
      </c>
      <c r="B51" s="10"/>
      <c r="C51" s="5"/>
      <c r="D51" s="5"/>
      <c r="E51" s="96">
        <f t="shared" si="1"/>
        <v>0</v>
      </c>
      <c r="F51" s="10" t="s">
        <v>188</v>
      </c>
    </row>
    <row r="52" spans="1:6" ht="12.75">
      <c r="A52" t="s">
        <v>36</v>
      </c>
      <c r="B52" s="10"/>
      <c r="C52" s="5"/>
      <c r="D52" s="5"/>
      <c r="E52" s="96">
        <f t="shared" si="1"/>
        <v>0</v>
      </c>
      <c r="F52" s="10" t="s">
        <v>188</v>
      </c>
    </row>
    <row r="53" spans="1:6" ht="12.75">
      <c r="A53" t="s">
        <v>37</v>
      </c>
      <c r="B53" s="10"/>
      <c r="C53" s="5"/>
      <c r="D53" s="5"/>
      <c r="E53" s="96">
        <f t="shared" si="1"/>
        <v>0</v>
      </c>
      <c r="F53" s="10" t="s">
        <v>188</v>
      </c>
    </row>
    <row r="54" spans="1:6" ht="12.75">
      <c r="A54" t="s">
        <v>38</v>
      </c>
      <c r="B54" s="10"/>
      <c r="C54" s="5"/>
      <c r="D54" s="5"/>
      <c r="E54" s="96">
        <f t="shared" si="1"/>
        <v>0</v>
      </c>
      <c r="F54" s="10" t="s">
        <v>188</v>
      </c>
    </row>
    <row r="55" spans="1:6" ht="12.75">
      <c r="A55" t="s">
        <v>39</v>
      </c>
      <c r="B55" s="10"/>
      <c r="C55" s="5"/>
      <c r="D55" s="5"/>
      <c r="E55" s="96">
        <f t="shared" si="1"/>
        <v>0</v>
      </c>
      <c r="F55" s="10" t="s">
        <v>188</v>
      </c>
    </row>
    <row r="56" spans="1:6" ht="12.75">
      <c r="A56" t="s">
        <v>40</v>
      </c>
      <c r="B56" s="10"/>
      <c r="C56" s="5"/>
      <c r="D56" s="5"/>
      <c r="E56" s="96">
        <f t="shared" si="1"/>
        <v>0</v>
      </c>
      <c r="F56" s="10" t="s">
        <v>188</v>
      </c>
    </row>
    <row r="57" spans="1:6" ht="12.75">
      <c r="A57" t="s">
        <v>41</v>
      </c>
      <c r="B57" s="10"/>
      <c r="C57" s="5"/>
      <c r="D57" s="5"/>
      <c r="E57" s="96">
        <f t="shared" si="1"/>
        <v>0</v>
      </c>
      <c r="F57" s="10" t="s">
        <v>188</v>
      </c>
    </row>
    <row r="58" spans="1:6" ht="12.75">
      <c r="A58" t="s">
        <v>42</v>
      </c>
      <c r="B58" s="10"/>
      <c r="C58" s="5"/>
      <c r="D58" s="5"/>
      <c r="E58" s="96">
        <f t="shared" si="1"/>
        <v>0</v>
      </c>
      <c r="F58" s="10" t="s">
        <v>188</v>
      </c>
    </row>
    <row r="59" spans="1:6" ht="12.75">
      <c r="A59" t="s">
        <v>43</v>
      </c>
      <c r="B59" s="10"/>
      <c r="C59" s="5"/>
      <c r="D59" s="5"/>
      <c r="E59" s="96">
        <f t="shared" si="1"/>
        <v>0</v>
      </c>
      <c r="F59" s="10" t="s">
        <v>188</v>
      </c>
    </row>
    <row r="60" spans="1:6" ht="12.75">
      <c r="A60" t="s">
        <v>44</v>
      </c>
      <c r="B60" s="10"/>
      <c r="C60" s="5"/>
      <c r="D60" s="5"/>
      <c r="E60" s="96">
        <f t="shared" si="1"/>
        <v>0</v>
      </c>
      <c r="F60" s="10" t="s">
        <v>188</v>
      </c>
    </row>
    <row r="61" spans="1:6" ht="12.75">
      <c r="A61" t="s">
        <v>45</v>
      </c>
      <c r="B61" s="10"/>
      <c r="C61" s="5"/>
      <c r="D61" s="5"/>
      <c r="E61" s="96">
        <f t="shared" si="1"/>
        <v>0</v>
      </c>
      <c r="F61" s="10" t="s">
        <v>188</v>
      </c>
    </row>
    <row r="62" spans="3:6" ht="12.75">
      <c r="C62" s="5"/>
      <c r="D62" s="5"/>
      <c r="E62" s="88"/>
      <c r="F62" s="10"/>
    </row>
    <row r="63" spans="1:6" ht="12.75">
      <c r="A63" t="s">
        <v>46</v>
      </c>
      <c r="C63" s="5"/>
      <c r="D63" s="5"/>
      <c r="E63" s="96">
        <v>0</v>
      </c>
      <c r="F63" s="10" t="s">
        <v>188</v>
      </c>
    </row>
    <row r="64" spans="1:6" ht="12.75">
      <c r="A64" t="s">
        <v>47</v>
      </c>
      <c r="C64" s="5"/>
      <c r="D64" s="5"/>
      <c r="E64" s="96">
        <f t="shared" si="1"/>
        <v>0</v>
      </c>
      <c r="F64" s="10" t="s">
        <v>188</v>
      </c>
    </row>
    <row r="65" spans="1:6" ht="12.75">
      <c r="A65" t="s">
        <v>48</v>
      </c>
      <c r="C65" s="5"/>
      <c r="D65" s="5"/>
      <c r="E65" s="96">
        <f t="shared" si="1"/>
        <v>0</v>
      </c>
      <c r="F65" s="10" t="s">
        <v>188</v>
      </c>
    </row>
    <row r="66" spans="1:6" ht="12.75">
      <c r="A66" t="s">
        <v>49</v>
      </c>
      <c r="C66" s="5"/>
      <c r="D66" s="5"/>
      <c r="E66" s="96">
        <f t="shared" si="1"/>
        <v>0</v>
      </c>
      <c r="F66" s="10" t="s">
        <v>188</v>
      </c>
    </row>
    <row r="67" spans="1:6" ht="12.75">
      <c r="A67" t="s">
        <v>50</v>
      </c>
      <c r="C67" s="5"/>
      <c r="D67" s="5"/>
      <c r="E67" s="96">
        <f t="shared" si="1"/>
        <v>0</v>
      </c>
      <c r="F67" s="10" t="s">
        <v>188</v>
      </c>
    </row>
    <row r="68" spans="1:6" ht="12.75">
      <c r="A68" t="s">
        <v>368</v>
      </c>
      <c r="C68" s="5"/>
      <c r="D68" s="5"/>
      <c r="E68" s="96">
        <f t="shared" si="1"/>
        <v>0</v>
      </c>
      <c r="F68" s="10" t="s">
        <v>188</v>
      </c>
    </row>
    <row r="69" spans="1:6" ht="12.75">
      <c r="A69" t="s">
        <v>73</v>
      </c>
      <c r="C69" s="5"/>
      <c r="D69" s="5"/>
      <c r="E69" s="96">
        <f t="shared" si="1"/>
        <v>0</v>
      </c>
      <c r="F69" s="10" t="s">
        <v>188</v>
      </c>
    </row>
    <row r="70" spans="1:6" ht="12.75">
      <c r="A70" t="s">
        <v>51</v>
      </c>
      <c r="C70" s="5"/>
      <c r="D70" s="5"/>
      <c r="E70" s="96">
        <f t="shared" si="1"/>
        <v>0</v>
      </c>
      <c r="F70" s="10" t="s">
        <v>188</v>
      </c>
    </row>
    <row r="71" spans="1:6" ht="12.75">
      <c r="A71" t="s">
        <v>52</v>
      </c>
      <c r="C71" s="5"/>
      <c r="D71" s="5"/>
      <c r="E71" s="96">
        <f t="shared" si="1"/>
        <v>0</v>
      </c>
      <c r="F71" s="10" t="s">
        <v>188</v>
      </c>
    </row>
    <row r="72" spans="1:6" ht="12.75">
      <c r="A72" t="s">
        <v>53</v>
      </c>
      <c r="C72" s="5"/>
      <c r="D72" s="5"/>
      <c r="E72" s="96">
        <f t="shared" si="1"/>
        <v>0</v>
      </c>
      <c r="F72" s="10" t="s">
        <v>188</v>
      </c>
    </row>
    <row r="73" spans="1:6" ht="12.75">
      <c r="A73" t="s">
        <v>54</v>
      </c>
      <c r="C73" s="5"/>
      <c r="D73" s="5"/>
      <c r="E73" s="96">
        <f t="shared" si="1"/>
        <v>0</v>
      </c>
      <c r="F73" s="10" t="s">
        <v>188</v>
      </c>
    </row>
    <row r="74" spans="1:6" ht="12.75">
      <c r="A74" t="s">
        <v>55</v>
      </c>
      <c r="C74" s="5"/>
      <c r="D74" s="5"/>
      <c r="E74" s="96">
        <f t="shared" si="1"/>
        <v>0</v>
      </c>
      <c r="F74" s="10" t="s">
        <v>188</v>
      </c>
    </row>
    <row r="75" spans="1:6" ht="12.75">
      <c r="A75" t="s">
        <v>56</v>
      </c>
      <c r="C75" s="5"/>
      <c r="D75" s="5"/>
      <c r="E75" s="96">
        <f t="shared" si="1"/>
        <v>0</v>
      </c>
      <c r="F75" s="10" t="s">
        <v>188</v>
      </c>
    </row>
    <row r="76" spans="1:6" ht="12.75">
      <c r="A76" t="s">
        <v>57</v>
      </c>
      <c r="C76" s="5"/>
      <c r="D76" s="5"/>
      <c r="E76" s="96">
        <f t="shared" si="1"/>
        <v>0</v>
      </c>
      <c r="F76" s="10" t="s">
        <v>188</v>
      </c>
    </row>
    <row r="77" spans="1:6" ht="12.75">
      <c r="A77" t="s">
        <v>58</v>
      </c>
      <c r="C77" s="5"/>
      <c r="D77" s="5"/>
      <c r="E77" s="96">
        <f t="shared" si="1"/>
        <v>0</v>
      </c>
      <c r="F77" s="10" t="s">
        <v>188</v>
      </c>
    </row>
    <row r="78" spans="1:6" ht="12.75">
      <c r="A78" t="s">
        <v>59</v>
      </c>
      <c r="C78" s="5"/>
      <c r="D78" s="5"/>
      <c r="E78" s="96">
        <f t="shared" si="1"/>
        <v>0</v>
      </c>
      <c r="F78" s="10" t="s">
        <v>188</v>
      </c>
    </row>
    <row r="79" spans="1:6" ht="12.75">
      <c r="A79" t="s">
        <v>60</v>
      </c>
      <c r="C79" s="5"/>
      <c r="D79" s="5"/>
      <c r="E79" s="96">
        <f t="shared" si="1"/>
        <v>0</v>
      </c>
      <c r="F79" s="10" t="s">
        <v>188</v>
      </c>
    </row>
    <row r="80" spans="1:6" ht="12.75">
      <c r="A80" t="s">
        <v>362</v>
      </c>
      <c r="C80" s="5"/>
      <c r="D80" s="5"/>
      <c r="E80" s="96">
        <f t="shared" si="1"/>
        <v>0</v>
      </c>
      <c r="F80" s="10" t="s">
        <v>188</v>
      </c>
    </row>
    <row r="81" spans="1:6" ht="12.75">
      <c r="A81" t="s">
        <v>61</v>
      </c>
      <c r="C81" s="5"/>
      <c r="D81" s="5"/>
      <c r="E81" s="96">
        <f t="shared" si="1"/>
        <v>0</v>
      </c>
      <c r="F81" s="10" t="s">
        <v>188</v>
      </c>
    </row>
    <row r="82" spans="3:6" ht="12.75">
      <c r="C82" s="8"/>
      <c r="D82" s="8"/>
      <c r="E82" s="96">
        <f t="shared" si="1"/>
        <v>0</v>
      </c>
      <c r="F82" s="10"/>
    </row>
    <row r="83" spans="1:6" ht="12.75">
      <c r="A83" s="12" t="s">
        <v>18</v>
      </c>
      <c r="C83" s="5"/>
      <c r="D83" s="5"/>
      <c r="E83" s="96">
        <f t="shared" si="1"/>
        <v>0</v>
      </c>
      <c r="F83" s="10" t="s">
        <v>188</v>
      </c>
    </row>
    <row r="84" spans="1:6" ht="12.75">
      <c r="A84" s="12"/>
      <c r="C84" s="5"/>
      <c r="D84" s="5"/>
      <c r="E84" s="96">
        <f t="shared" si="1"/>
        <v>0</v>
      </c>
      <c r="F84" s="10"/>
    </row>
    <row r="85" spans="1:6" ht="12.75">
      <c r="A85" s="12" t="s">
        <v>360</v>
      </c>
      <c r="C85" s="105">
        <f>SUM(C39:C83)</f>
        <v>0</v>
      </c>
      <c r="D85" s="106">
        <f>SUM(D39:D83)</f>
        <v>0</v>
      </c>
      <c r="E85" s="107">
        <f>SUM(E39:E83)</f>
        <v>0</v>
      </c>
      <c r="F85" s="10" t="s">
        <v>188</v>
      </c>
    </row>
    <row r="86" spans="1:6" ht="12.75">
      <c r="A86" s="12"/>
      <c r="C86" s="5"/>
      <c r="D86" s="5"/>
      <c r="E86" s="5"/>
      <c r="F86" s="10"/>
    </row>
    <row r="87" spans="1:6" ht="12.75">
      <c r="A87" s="4" t="s">
        <v>92</v>
      </c>
      <c r="B87" s="10"/>
      <c r="C87" s="105">
        <f>C37+C85</f>
        <v>0</v>
      </c>
      <c r="D87" s="106">
        <f>D37+D85</f>
        <v>0</v>
      </c>
      <c r="E87" s="107">
        <f>E37+E85</f>
        <v>0</v>
      </c>
      <c r="F87" s="10"/>
    </row>
    <row r="88" spans="1:6" ht="12.75">
      <c r="A88" s="2"/>
      <c r="B88" s="10"/>
      <c r="C88" s="5"/>
      <c r="D88" s="5"/>
      <c r="E88" s="5"/>
      <c r="F88" s="10"/>
    </row>
    <row r="89" spans="1:6" ht="12.75">
      <c r="A89" s="14" t="s">
        <v>389</v>
      </c>
      <c r="B89" s="10"/>
      <c r="C89" s="5"/>
      <c r="D89" s="5"/>
      <c r="E89" s="5"/>
      <c r="F89" s="10"/>
    </row>
    <row r="90" spans="1:6" ht="12.75">
      <c r="A90" t="s">
        <v>104</v>
      </c>
      <c r="B90" s="10"/>
      <c r="C90" s="5"/>
      <c r="D90" s="5"/>
      <c r="E90" s="96">
        <f aca="true" t="shared" si="2" ref="E90:E95">+C90+D90</f>
        <v>0</v>
      </c>
      <c r="F90" s="10" t="s">
        <v>191</v>
      </c>
    </row>
    <row r="91" spans="1:6" ht="12.75">
      <c r="A91" t="s">
        <v>64</v>
      </c>
      <c r="B91" s="10"/>
      <c r="C91" s="5"/>
      <c r="D91" s="5"/>
      <c r="E91" s="96">
        <f t="shared" si="2"/>
        <v>0</v>
      </c>
      <c r="F91" s="10" t="s">
        <v>194</v>
      </c>
    </row>
    <row r="92" spans="1:6" ht="12.75">
      <c r="A92" t="s">
        <v>142</v>
      </c>
      <c r="B92" s="10"/>
      <c r="C92" s="5"/>
      <c r="D92" s="5"/>
      <c r="E92" s="96">
        <f t="shared" si="2"/>
        <v>0</v>
      </c>
      <c r="F92" s="10" t="s">
        <v>198</v>
      </c>
    </row>
    <row r="93" spans="1:6" ht="12.75">
      <c r="A93" t="s">
        <v>374</v>
      </c>
      <c r="B93" s="10"/>
      <c r="C93" s="5"/>
      <c r="D93" s="5"/>
      <c r="E93" s="96">
        <f t="shared" si="2"/>
        <v>0</v>
      </c>
      <c r="F93" s="10" t="s">
        <v>201</v>
      </c>
    </row>
    <row r="94" spans="1:6" ht="12.75">
      <c r="A94" t="s">
        <v>109</v>
      </c>
      <c r="B94" s="10"/>
      <c r="C94" s="5"/>
      <c r="D94" s="5"/>
      <c r="E94" s="96">
        <f t="shared" si="2"/>
        <v>0</v>
      </c>
      <c r="F94" s="10" t="s">
        <v>205</v>
      </c>
    </row>
    <row r="95" spans="1:6" ht="12.75">
      <c r="A95" s="4" t="s">
        <v>375</v>
      </c>
      <c r="B95" s="10"/>
      <c r="C95" s="5"/>
      <c r="D95" s="5"/>
      <c r="E95" s="96">
        <f t="shared" si="2"/>
        <v>0</v>
      </c>
      <c r="F95" s="10" t="s">
        <v>209</v>
      </c>
    </row>
    <row r="96" spans="1:6" ht="12.75">
      <c r="A96" s="4"/>
      <c r="B96" s="10"/>
      <c r="C96" s="105">
        <f>SUM(C90:C95)</f>
        <v>0</v>
      </c>
      <c r="D96" s="106">
        <f>SUM(D90:D95)</f>
        <v>0</v>
      </c>
      <c r="E96" s="107">
        <f>SUM(E90:E95)</f>
        <v>0</v>
      </c>
      <c r="F96" s="10"/>
    </row>
    <row r="97" spans="1:6" ht="12.75">
      <c r="A97" s="12" t="s">
        <v>390</v>
      </c>
      <c r="B97" s="10"/>
      <c r="C97" s="5"/>
      <c r="D97" s="5"/>
      <c r="E97" s="5"/>
      <c r="F97" s="10"/>
    </row>
    <row r="98" spans="1:6" ht="12.75">
      <c r="A98" t="s">
        <v>13</v>
      </c>
      <c r="B98" s="10"/>
      <c r="C98" s="5"/>
      <c r="D98" s="5"/>
      <c r="E98" s="96">
        <f aca="true" t="shared" si="3" ref="E98:E131">+C98+D98</f>
        <v>0</v>
      </c>
      <c r="F98" s="10" t="s">
        <v>212</v>
      </c>
    </row>
    <row r="99" spans="1:6" ht="12.75">
      <c r="A99" t="s">
        <v>62</v>
      </c>
      <c r="B99" s="10"/>
      <c r="C99" s="5"/>
      <c r="D99" s="5"/>
      <c r="E99" s="96">
        <f t="shared" si="3"/>
        <v>0</v>
      </c>
      <c r="F99" s="10" t="s">
        <v>212</v>
      </c>
    </row>
    <row r="100" spans="1:6" ht="12.75">
      <c r="A100" t="s">
        <v>63</v>
      </c>
      <c r="B100" s="10"/>
      <c r="C100" s="5"/>
      <c r="D100" s="5"/>
      <c r="E100" s="96">
        <f t="shared" si="3"/>
        <v>0</v>
      </c>
      <c r="F100" s="10" t="s">
        <v>212</v>
      </c>
    </row>
    <row r="101" spans="1:6" ht="12.75">
      <c r="A101" t="s">
        <v>65</v>
      </c>
      <c r="B101" s="10"/>
      <c r="C101" s="5"/>
      <c r="D101" s="5"/>
      <c r="E101" s="96">
        <f t="shared" si="3"/>
        <v>0</v>
      </c>
      <c r="F101" s="10" t="s">
        <v>212</v>
      </c>
    </row>
    <row r="102" spans="1:6" ht="12.75">
      <c r="A102" t="s">
        <v>66</v>
      </c>
      <c r="B102" s="10"/>
      <c r="C102" s="5"/>
      <c r="D102" s="5"/>
      <c r="E102" s="96">
        <f t="shared" si="3"/>
        <v>0</v>
      </c>
      <c r="F102" s="10" t="s">
        <v>212</v>
      </c>
    </row>
    <row r="103" spans="1:6" ht="12.75">
      <c r="A103" t="s">
        <v>67</v>
      </c>
      <c r="B103" s="10"/>
      <c r="C103" s="5"/>
      <c r="D103" s="5"/>
      <c r="E103" s="96">
        <f t="shared" si="3"/>
        <v>0</v>
      </c>
      <c r="F103" s="10" t="s">
        <v>212</v>
      </c>
    </row>
    <row r="104" spans="1:6" ht="12.75">
      <c r="A104" t="s">
        <v>68</v>
      </c>
      <c r="B104" s="10"/>
      <c r="C104" s="5"/>
      <c r="D104" s="5"/>
      <c r="E104" s="96">
        <f t="shared" si="3"/>
        <v>0</v>
      </c>
      <c r="F104" s="10" t="s">
        <v>212</v>
      </c>
    </row>
    <row r="105" spans="1:6" ht="12.75">
      <c r="A105" t="s">
        <v>69</v>
      </c>
      <c r="B105" s="10"/>
      <c r="C105" s="5"/>
      <c r="D105" s="5"/>
      <c r="E105" s="96">
        <f t="shared" si="3"/>
        <v>0</v>
      </c>
      <c r="F105" s="10" t="s">
        <v>212</v>
      </c>
    </row>
    <row r="106" spans="1:6" ht="12.75">
      <c r="A106" t="s">
        <v>70</v>
      </c>
      <c r="B106" s="10"/>
      <c r="C106" s="5"/>
      <c r="D106" s="5"/>
      <c r="E106" s="96">
        <f t="shared" si="3"/>
        <v>0</v>
      </c>
      <c r="F106" s="10" t="s">
        <v>212</v>
      </c>
    </row>
    <row r="107" spans="1:6" ht="12.75">
      <c r="A107" t="s">
        <v>71</v>
      </c>
      <c r="B107" s="10"/>
      <c r="C107" s="5"/>
      <c r="D107" s="5"/>
      <c r="E107" s="96">
        <f t="shared" si="3"/>
        <v>0</v>
      </c>
      <c r="F107" s="10" t="s">
        <v>212</v>
      </c>
    </row>
    <row r="108" spans="1:6" ht="12.75">
      <c r="A108" t="s">
        <v>72</v>
      </c>
      <c r="B108" s="10"/>
      <c r="C108" s="5"/>
      <c r="D108" s="5"/>
      <c r="E108" s="96">
        <f t="shared" si="3"/>
        <v>0</v>
      </c>
      <c r="F108" s="10" t="s">
        <v>212</v>
      </c>
    </row>
    <row r="109" spans="1:6" ht="12.75">
      <c r="A109" t="s">
        <v>73</v>
      </c>
      <c r="B109" s="10"/>
      <c r="C109" s="5"/>
      <c r="D109" s="5"/>
      <c r="E109" s="96">
        <f t="shared" si="3"/>
        <v>0</v>
      </c>
      <c r="F109" s="10" t="s">
        <v>212</v>
      </c>
    </row>
    <row r="110" spans="1:6" ht="12.75">
      <c r="A110" t="s">
        <v>74</v>
      </c>
      <c r="B110" s="10"/>
      <c r="C110" s="5"/>
      <c r="D110" s="5"/>
      <c r="E110" s="96">
        <f t="shared" si="3"/>
        <v>0</v>
      </c>
      <c r="F110" s="10" t="s">
        <v>212</v>
      </c>
    </row>
    <row r="111" spans="1:6" ht="12.75">
      <c r="A111" t="s">
        <v>75</v>
      </c>
      <c r="B111" s="10"/>
      <c r="C111" s="5"/>
      <c r="D111" s="5"/>
      <c r="E111" s="96">
        <f t="shared" si="3"/>
        <v>0</v>
      </c>
      <c r="F111" s="10" t="s">
        <v>212</v>
      </c>
    </row>
    <row r="112" spans="1:6" ht="12.75">
      <c r="A112" t="s">
        <v>76</v>
      </c>
      <c r="B112" s="10"/>
      <c r="C112" s="5"/>
      <c r="D112" s="5"/>
      <c r="E112" s="96">
        <f t="shared" si="3"/>
        <v>0</v>
      </c>
      <c r="F112" s="10" t="s">
        <v>212</v>
      </c>
    </row>
    <row r="113" spans="1:6" ht="12.75">
      <c r="A113" t="s">
        <v>77</v>
      </c>
      <c r="B113" s="10"/>
      <c r="C113" s="5"/>
      <c r="D113" s="5"/>
      <c r="E113" s="96">
        <f t="shared" si="3"/>
        <v>0</v>
      </c>
      <c r="F113" s="10" t="s">
        <v>212</v>
      </c>
    </row>
    <row r="114" spans="1:6" ht="12.75">
      <c r="A114" t="s">
        <v>78</v>
      </c>
      <c r="B114" s="10"/>
      <c r="C114" s="5"/>
      <c r="D114" s="5"/>
      <c r="E114" s="96">
        <f t="shared" si="3"/>
        <v>0</v>
      </c>
      <c r="F114" s="10" t="s">
        <v>212</v>
      </c>
    </row>
    <row r="115" spans="1:6" ht="12.75">
      <c r="A115" t="s">
        <v>79</v>
      </c>
      <c r="B115" s="10"/>
      <c r="C115" s="5"/>
      <c r="D115" s="5"/>
      <c r="E115" s="96">
        <f t="shared" si="3"/>
        <v>0</v>
      </c>
      <c r="F115" s="10" t="s">
        <v>212</v>
      </c>
    </row>
    <row r="116" spans="2:6" ht="12.75">
      <c r="B116" s="10"/>
      <c r="C116" s="5"/>
      <c r="D116" s="5"/>
      <c r="E116" s="88"/>
      <c r="F116" s="10"/>
    </row>
    <row r="117" spans="2:6" ht="12.75">
      <c r="B117" s="10"/>
      <c r="C117" s="5"/>
      <c r="D117" s="5"/>
      <c r="E117" s="88"/>
      <c r="F117" s="10"/>
    </row>
    <row r="118" spans="1:6" ht="12.75">
      <c r="A118" t="s">
        <v>80</v>
      </c>
      <c r="B118" s="10"/>
      <c r="C118" s="5"/>
      <c r="D118" s="5"/>
      <c r="E118" s="96">
        <f t="shared" si="3"/>
        <v>0</v>
      </c>
      <c r="F118" s="10" t="s">
        <v>212</v>
      </c>
    </row>
    <row r="119" spans="1:6" ht="12.75">
      <c r="A119" t="s">
        <v>81</v>
      </c>
      <c r="B119" s="10"/>
      <c r="C119" s="5"/>
      <c r="D119" s="5"/>
      <c r="E119" s="96">
        <f t="shared" si="3"/>
        <v>0</v>
      </c>
      <c r="F119" s="10" t="s">
        <v>212</v>
      </c>
    </row>
    <row r="120" spans="1:6" ht="12.75">
      <c r="A120" t="s">
        <v>82</v>
      </c>
      <c r="B120" s="10"/>
      <c r="C120" s="5"/>
      <c r="D120" s="5"/>
      <c r="E120" s="96">
        <f t="shared" si="3"/>
        <v>0</v>
      </c>
      <c r="F120" s="10" t="s">
        <v>212</v>
      </c>
    </row>
    <row r="121" spans="1:6" ht="12.75">
      <c r="A121" t="s">
        <v>83</v>
      </c>
      <c r="B121" s="10"/>
      <c r="C121" s="5"/>
      <c r="D121" s="5"/>
      <c r="E121" s="96">
        <f t="shared" si="3"/>
        <v>0</v>
      </c>
      <c r="F121" s="10" t="s">
        <v>212</v>
      </c>
    </row>
    <row r="122" spans="1:6" ht="12.75">
      <c r="A122" t="s">
        <v>84</v>
      </c>
      <c r="B122" s="10"/>
      <c r="C122" s="5"/>
      <c r="D122" s="5"/>
      <c r="E122" s="96">
        <f t="shared" si="3"/>
        <v>0</v>
      </c>
      <c r="F122" s="10" t="s">
        <v>212</v>
      </c>
    </row>
    <row r="123" spans="1:6" ht="12.75">
      <c r="A123" t="s">
        <v>85</v>
      </c>
      <c r="B123" s="10"/>
      <c r="C123" s="5"/>
      <c r="D123" s="5"/>
      <c r="E123" s="96">
        <f t="shared" si="3"/>
        <v>0</v>
      </c>
      <c r="F123" s="10" t="s">
        <v>212</v>
      </c>
    </row>
    <row r="124" spans="1:6" ht="12.75">
      <c r="A124" t="s">
        <v>86</v>
      </c>
      <c r="B124" s="10"/>
      <c r="C124" s="5"/>
      <c r="D124" s="5"/>
      <c r="E124" s="96">
        <f t="shared" si="3"/>
        <v>0</v>
      </c>
      <c r="F124" s="10" t="s">
        <v>212</v>
      </c>
    </row>
    <row r="125" spans="1:6" ht="12.75">
      <c r="A125" t="s">
        <v>110</v>
      </c>
      <c r="B125" s="10"/>
      <c r="C125" s="5"/>
      <c r="D125" s="5"/>
      <c r="E125" s="96">
        <f t="shared" si="3"/>
        <v>0</v>
      </c>
      <c r="F125" s="10" t="s">
        <v>212</v>
      </c>
    </row>
    <row r="126" spans="1:6" ht="12.75">
      <c r="A126" t="s">
        <v>87</v>
      </c>
      <c r="B126" s="10"/>
      <c r="C126" s="5"/>
      <c r="D126" s="5"/>
      <c r="E126" s="96">
        <f t="shared" si="3"/>
        <v>0</v>
      </c>
      <c r="F126" s="10" t="s">
        <v>212</v>
      </c>
    </row>
    <row r="127" spans="1:6" ht="12.75">
      <c r="A127" t="s">
        <v>88</v>
      </c>
      <c r="B127" s="10"/>
      <c r="C127" s="5"/>
      <c r="D127" s="5"/>
      <c r="E127" s="96">
        <f t="shared" si="3"/>
        <v>0</v>
      </c>
      <c r="F127" s="10" t="s">
        <v>212</v>
      </c>
    </row>
    <row r="128" spans="1:6" ht="12.75">
      <c r="A128" t="s">
        <v>89</v>
      </c>
      <c r="B128" s="10"/>
      <c r="C128" s="5"/>
      <c r="D128" s="5"/>
      <c r="E128" s="96">
        <f t="shared" si="3"/>
        <v>0</v>
      </c>
      <c r="F128" s="10" t="s">
        <v>212</v>
      </c>
    </row>
    <row r="129" spans="1:6" ht="12.75">
      <c r="A129" s="12" t="s">
        <v>19</v>
      </c>
      <c r="B129" s="10"/>
      <c r="C129" s="5"/>
      <c r="D129" s="5"/>
      <c r="E129" s="96">
        <f t="shared" si="3"/>
        <v>0</v>
      </c>
      <c r="F129" s="10" t="s">
        <v>212</v>
      </c>
    </row>
    <row r="130" spans="1:6" ht="12.75">
      <c r="A130" s="12"/>
      <c r="B130" s="10"/>
      <c r="C130" s="5"/>
      <c r="D130" s="5"/>
      <c r="E130" s="96">
        <f t="shared" si="3"/>
        <v>0</v>
      </c>
      <c r="F130" s="10"/>
    </row>
    <row r="131" spans="1:6" ht="12.75">
      <c r="A131" s="12"/>
      <c r="B131" s="10"/>
      <c r="C131" s="5"/>
      <c r="D131" s="5"/>
      <c r="E131" s="96">
        <f t="shared" si="3"/>
        <v>0</v>
      </c>
      <c r="F131" s="10"/>
    </row>
    <row r="132" spans="1:6" ht="12.75">
      <c r="A132" s="12" t="s">
        <v>361</v>
      </c>
      <c r="B132" s="10"/>
      <c r="C132" s="105">
        <f>SUM(C97:C131)</f>
        <v>0</v>
      </c>
      <c r="D132" s="106">
        <f>SUM(D97:D131)</f>
        <v>0</v>
      </c>
      <c r="E132" s="107">
        <f>SUM(C97:E131)</f>
        <v>0</v>
      </c>
      <c r="F132" s="10" t="s">
        <v>212</v>
      </c>
    </row>
    <row r="133" spans="2:6" ht="12.75">
      <c r="B133" s="10"/>
      <c r="C133" s="5"/>
      <c r="D133" s="5"/>
      <c r="E133" s="5"/>
      <c r="F133" s="10"/>
    </row>
    <row r="134" spans="1:6" ht="12.75">
      <c r="A134" s="4" t="s">
        <v>93</v>
      </c>
      <c r="B134" s="10"/>
      <c r="C134" s="105">
        <f>C96+C132</f>
        <v>0</v>
      </c>
      <c r="D134" s="106">
        <f>D96+D132</f>
        <v>0</v>
      </c>
      <c r="E134" s="107">
        <f>+E96+E132</f>
        <v>0</v>
      </c>
      <c r="F134" s="10"/>
    </row>
    <row r="135" spans="2:6" ht="12.75">
      <c r="B135" s="10"/>
      <c r="C135" s="5"/>
      <c r="D135" s="5"/>
      <c r="E135" s="5"/>
      <c r="F135" s="10"/>
    </row>
    <row r="136" spans="2:6" ht="13.5" thickBot="1">
      <c r="B136" s="10"/>
      <c r="C136" s="5"/>
      <c r="D136" s="5"/>
      <c r="E136" s="5"/>
      <c r="F136" s="10"/>
    </row>
    <row r="137" spans="1:6" ht="14.25" thickBot="1" thickTop="1">
      <c r="A137" s="16" t="s">
        <v>125</v>
      </c>
      <c r="B137" s="10"/>
      <c r="C137" s="108">
        <f>+C29+C87+C134</f>
        <v>0</v>
      </c>
      <c r="D137" s="109">
        <f>D29+D87+D134</f>
        <v>0</v>
      </c>
      <c r="E137" s="110">
        <f>E29+E87+E134</f>
        <v>0</v>
      </c>
      <c r="F137" s="10"/>
    </row>
    <row r="138" spans="1:6" ht="13.5" thickTop="1">
      <c r="A138" s="14"/>
      <c r="B138" s="10"/>
      <c r="C138" s="5"/>
      <c r="D138" s="5"/>
      <c r="E138" s="5"/>
      <c r="F138" s="10"/>
    </row>
    <row r="139" spans="2:6" ht="12.75"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1:6" ht="12.75">
      <c r="A142" s="4"/>
      <c r="B142" s="10"/>
      <c r="C142" s="5"/>
      <c r="D142" s="5"/>
      <c r="E142" s="5"/>
      <c r="F142" s="10"/>
    </row>
    <row r="143" spans="1:6" ht="12.75">
      <c r="A143" s="17" t="s">
        <v>11</v>
      </c>
      <c r="B143" s="10"/>
      <c r="C143" s="5"/>
      <c r="D143" s="5"/>
      <c r="E143" s="5"/>
      <c r="F143" s="10"/>
    </row>
    <row r="144" spans="2:6" ht="12.75">
      <c r="B144" s="10"/>
      <c r="C144" s="5"/>
      <c r="D144" s="5"/>
      <c r="E144" s="5"/>
      <c r="F144" s="10"/>
    </row>
    <row r="145" spans="1:6" ht="12.75">
      <c r="A145" s="17" t="s">
        <v>250</v>
      </c>
      <c r="B145" s="10"/>
      <c r="C145" s="5"/>
      <c r="D145" s="5"/>
      <c r="E145" s="5"/>
      <c r="F145" s="10"/>
    </row>
    <row r="146" spans="1:6" ht="12.75">
      <c r="A146" s="2"/>
      <c r="B146" s="10"/>
      <c r="C146" s="5"/>
      <c r="D146" s="5"/>
      <c r="E146" s="5"/>
      <c r="F146" s="10"/>
    </row>
    <row r="147" spans="1:6" ht="12.75">
      <c r="A147" t="s">
        <v>251</v>
      </c>
      <c r="B147" s="10"/>
      <c r="C147" s="5"/>
      <c r="D147" s="5"/>
      <c r="E147" s="96">
        <f aca="true" t="shared" si="4" ref="E147:E162">+C147+D147</f>
        <v>0</v>
      </c>
      <c r="F147" s="10"/>
    </row>
    <row r="148" spans="1:6" ht="12.75">
      <c r="A148" t="s">
        <v>252</v>
      </c>
      <c r="B148" s="10"/>
      <c r="C148" s="5"/>
      <c r="D148" s="5"/>
      <c r="E148" s="96">
        <f t="shared" si="4"/>
        <v>0</v>
      </c>
      <c r="F148" s="10"/>
    </row>
    <row r="149" spans="1:6" ht="12.75">
      <c r="A149" t="s">
        <v>253</v>
      </c>
      <c r="B149" s="10"/>
      <c r="C149" s="5"/>
      <c r="D149" s="5"/>
      <c r="E149" s="96">
        <f t="shared" si="4"/>
        <v>0</v>
      </c>
      <c r="F149" s="10"/>
    </row>
    <row r="150" spans="1:6" ht="12.75">
      <c r="A150" t="s">
        <v>254</v>
      </c>
      <c r="B150" s="10"/>
      <c r="C150" s="5"/>
      <c r="D150" s="5"/>
      <c r="E150" s="96">
        <f t="shared" si="4"/>
        <v>0</v>
      </c>
      <c r="F150" s="10"/>
    </row>
    <row r="151" spans="1:6" ht="12.75">
      <c r="A151" t="s">
        <v>255</v>
      </c>
      <c r="B151" s="10"/>
      <c r="C151" s="5"/>
      <c r="D151" s="5"/>
      <c r="E151" s="96">
        <f t="shared" si="4"/>
        <v>0</v>
      </c>
      <c r="F151" s="10"/>
    </row>
    <row r="152" spans="1:6" ht="12.75">
      <c r="A152" t="s">
        <v>256</v>
      </c>
      <c r="B152" s="10"/>
      <c r="C152" s="5"/>
      <c r="D152" s="5"/>
      <c r="E152" s="96">
        <f t="shared" si="4"/>
        <v>0</v>
      </c>
      <c r="F152" s="10"/>
    </row>
    <row r="153" spans="1:6" ht="12.75">
      <c r="A153" t="s">
        <v>257</v>
      </c>
      <c r="B153" s="10"/>
      <c r="C153" s="5"/>
      <c r="D153" s="5"/>
      <c r="E153" s="96">
        <f t="shared" si="4"/>
        <v>0</v>
      </c>
      <c r="F153" s="10"/>
    </row>
    <row r="154" spans="1:6" ht="12.75">
      <c r="A154" t="s">
        <v>258</v>
      </c>
      <c r="B154" s="10"/>
      <c r="C154" s="5"/>
      <c r="D154" s="5"/>
      <c r="E154" s="96">
        <f t="shared" si="4"/>
        <v>0</v>
      </c>
      <c r="F154" s="10"/>
    </row>
    <row r="155" spans="1:6" ht="12.75">
      <c r="A155" t="s">
        <v>259</v>
      </c>
      <c r="B155" s="10"/>
      <c r="C155" s="5"/>
      <c r="D155" s="5"/>
      <c r="E155" s="96">
        <f t="shared" si="4"/>
        <v>0</v>
      </c>
      <c r="F155" s="10"/>
    </row>
    <row r="156" spans="1:6" ht="12.75">
      <c r="A156" t="s">
        <v>260</v>
      </c>
      <c r="B156" s="10"/>
      <c r="C156" s="5"/>
      <c r="D156" s="5"/>
      <c r="E156" s="96">
        <f t="shared" si="4"/>
        <v>0</v>
      </c>
      <c r="F156" s="10"/>
    </row>
    <row r="157" spans="1:6" ht="12.75">
      <c r="A157" t="s">
        <v>261</v>
      </c>
      <c r="B157" s="10"/>
      <c r="C157" s="5"/>
      <c r="D157" s="5"/>
      <c r="E157" s="96">
        <f t="shared" si="4"/>
        <v>0</v>
      </c>
      <c r="F157" s="10"/>
    </row>
    <row r="158" spans="1:6" ht="12.75">
      <c r="A158" t="s">
        <v>262</v>
      </c>
      <c r="B158" s="10"/>
      <c r="C158" s="5"/>
      <c r="D158" s="5"/>
      <c r="E158" s="96">
        <f t="shared" si="4"/>
        <v>0</v>
      </c>
      <c r="F158" s="10"/>
    </row>
    <row r="159" spans="1:6" ht="12.75">
      <c r="A159" t="s">
        <v>263</v>
      </c>
      <c r="B159" s="10"/>
      <c r="C159" s="5"/>
      <c r="D159" s="5"/>
      <c r="E159" s="96">
        <f t="shared" si="4"/>
        <v>0</v>
      </c>
      <c r="F159" s="10"/>
    </row>
    <row r="160" spans="1:6" ht="12.75">
      <c r="A160" t="s">
        <v>264</v>
      </c>
      <c r="B160" s="10"/>
      <c r="C160" s="5"/>
      <c r="D160" s="5"/>
      <c r="E160" s="96">
        <f t="shared" si="4"/>
        <v>0</v>
      </c>
      <c r="F160" s="10"/>
    </row>
    <row r="161" spans="1:6" ht="12.75">
      <c r="A161" t="s">
        <v>265</v>
      </c>
      <c r="B161" s="10"/>
      <c r="C161" s="5"/>
      <c r="D161" s="5"/>
      <c r="E161" s="96">
        <f t="shared" si="4"/>
        <v>0</v>
      </c>
      <c r="F161" s="10"/>
    </row>
    <row r="162" spans="1:6" ht="12.75">
      <c r="A162" t="s">
        <v>266</v>
      </c>
      <c r="B162" s="10"/>
      <c r="C162" s="5"/>
      <c r="D162" s="5"/>
      <c r="E162" s="96">
        <f t="shared" si="4"/>
        <v>0</v>
      </c>
      <c r="F162" s="10"/>
    </row>
    <row r="163" spans="1:6" ht="12.75">
      <c r="A163" t="s">
        <v>267</v>
      </c>
      <c r="B163" s="10"/>
      <c r="C163" s="105">
        <f>SUM(C147:C162)</f>
        <v>0</v>
      </c>
      <c r="D163" s="106">
        <f>SUM(D147:D162)</f>
        <v>0</v>
      </c>
      <c r="E163" s="107">
        <f>SUM(E147:E162)</f>
        <v>0</v>
      </c>
      <c r="F163" s="10"/>
    </row>
    <row r="164" spans="1:6" ht="12.75">
      <c r="A164" t="s">
        <v>268</v>
      </c>
      <c r="B164" s="10"/>
      <c r="C164" s="5"/>
      <c r="D164" s="5"/>
      <c r="E164" s="5"/>
      <c r="F164" s="10"/>
    </row>
    <row r="165" spans="1:6" ht="12.75">
      <c r="A165" t="s">
        <v>269</v>
      </c>
      <c r="B165" s="10"/>
      <c r="C165" s="5"/>
      <c r="D165" s="5"/>
      <c r="E165" s="96">
        <f>+C165+D165</f>
        <v>0</v>
      </c>
      <c r="F165" s="10"/>
    </row>
    <row r="166" spans="1:6" ht="12.75">
      <c r="A166" t="s">
        <v>270</v>
      </c>
      <c r="B166" s="10"/>
      <c r="C166" s="5"/>
      <c r="D166" s="5"/>
      <c r="E166" s="96">
        <f>+C166+D166</f>
        <v>0</v>
      </c>
      <c r="F166" s="10"/>
    </row>
    <row r="167" spans="1:6" ht="12.75">
      <c r="A167" t="s">
        <v>271</v>
      </c>
      <c r="B167" s="10"/>
      <c r="C167" s="5"/>
      <c r="D167" s="5"/>
      <c r="E167" s="96">
        <f>+C167+D167</f>
        <v>0</v>
      </c>
      <c r="F167" s="10"/>
    </row>
    <row r="168" spans="1:6" ht="12.75">
      <c r="A168" t="s">
        <v>272</v>
      </c>
      <c r="B168" s="10"/>
      <c r="C168" s="5"/>
      <c r="D168" s="5"/>
      <c r="E168" s="96">
        <f>+C168+D168</f>
        <v>0</v>
      </c>
      <c r="F168" s="10"/>
    </row>
    <row r="169" spans="2:6" ht="12.75">
      <c r="B169" s="10"/>
      <c r="C169" s="5"/>
      <c r="D169" s="5"/>
      <c r="E169" s="96">
        <f>+C169+D169</f>
        <v>0</v>
      </c>
      <c r="F169" s="10"/>
    </row>
    <row r="170" spans="1:6" ht="12.75">
      <c r="A170" s="2" t="s">
        <v>354</v>
      </c>
      <c r="B170" s="10"/>
      <c r="C170" s="105">
        <f>SUM(C163:C169)</f>
        <v>0</v>
      </c>
      <c r="D170" s="106">
        <f>SUM(D163:D169)</f>
        <v>0</v>
      </c>
      <c r="E170" s="107">
        <f>SUM(E163:E169)</f>
        <v>0</v>
      </c>
      <c r="F170" s="10"/>
    </row>
    <row r="171" spans="2:6" ht="12.75">
      <c r="B171" s="10"/>
      <c r="C171" s="5"/>
      <c r="D171" s="5"/>
      <c r="E171" s="5"/>
      <c r="F171" s="10"/>
    </row>
    <row r="172" spans="1:6" ht="12.75">
      <c r="A172" s="17" t="s">
        <v>273</v>
      </c>
      <c r="B172" s="10"/>
      <c r="C172" s="5"/>
      <c r="D172" s="5"/>
      <c r="E172" s="5"/>
      <c r="F172" s="10"/>
    </row>
    <row r="173" spans="2:6" ht="12.75">
      <c r="B173" s="10"/>
      <c r="C173" s="5"/>
      <c r="D173" s="5"/>
      <c r="E173" s="5"/>
      <c r="F173" s="10"/>
    </row>
    <row r="174" spans="1:6" ht="12.75">
      <c r="A174" t="s">
        <v>274</v>
      </c>
      <c r="C174" s="5"/>
      <c r="D174" s="5"/>
      <c r="E174" s="96">
        <f aca="true" t="shared" si="5" ref="E174:E181">+C174+D174</f>
        <v>0</v>
      </c>
      <c r="F174" s="10"/>
    </row>
    <row r="175" spans="1:6" ht="12.75">
      <c r="A175" t="s">
        <v>275</v>
      </c>
      <c r="B175" s="10"/>
      <c r="C175" s="5"/>
      <c r="D175" s="5"/>
      <c r="E175" s="96">
        <f t="shared" si="5"/>
        <v>0</v>
      </c>
      <c r="F175" s="10"/>
    </row>
    <row r="176" spans="1:6" ht="12.75">
      <c r="A176" t="s">
        <v>276</v>
      </c>
      <c r="B176" s="10"/>
      <c r="C176" s="5"/>
      <c r="D176" s="5"/>
      <c r="E176" s="96">
        <f t="shared" si="5"/>
        <v>0</v>
      </c>
      <c r="F176" s="10"/>
    </row>
    <row r="177" spans="1:6" ht="12.75">
      <c r="A177" t="s">
        <v>277</v>
      </c>
      <c r="B177" s="10"/>
      <c r="C177" s="5"/>
      <c r="D177" s="5"/>
      <c r="E177" s="96">
        <f t="shared" si="5"/>
        <v>0</v>
      </c>
      <c r="F177" s="10"/>
    </row>
    <row r="178" spans="1:6" ht="12.75">
      <c r="A178" t="s">
        <v>278</v>
      </c>
      <c r="B178" s="10"/>
      <c r="C178" s="5"/>
      <c r="D178" s="5"/>
      <c r="E178" s="96">
        <f t="shared" si="5"/>
        <v>0</v>
      </c>
      <c r="F178" s="10"/>
    </row>
    <row r="179" spans="1:6" ht="12.75">
      <c r="A179" t="s">
        <v>279</v>
      </c>
      <c r="B179" s="10"/>
      <c r="C179" s="5"/>
      <c r="D179" s="5"/>
      <c r="E179" s="96">
        <f t="shared" si="5"/>
        <v>0</v>
      </c>
      <c r="F179" s="10"/>
    </row>
    <row r="180" spans="1:6" ht="12.75">
      <c r="A180" t="s">
        <v>280</v>
      </c>
      <c r="B180" s="10"/>
      <c r="C180" s="5"/>
      <c r="D180" s="5"/>
      <c r="E180" s="96">
        <f t="shared" si="5"/>
        <v>0</v>
      </c>
      <c r="F180" s="10"/>
    </row>
    <row r="181" spans="1:6" ht="12.75">
      <c r="A181" t="s">
        <v>281</v>
      </c>
      <c r="B181" s="10"/>
      <c r="C181" s="5"/>
      <c r="D181" s="5"/>
      <c r="E181" s="96">
        <f t="shared" si="5"/>
        <v>0</v>
      </c>
      <c r="F181" s="10"/>
    </row>
    <row r="182" spans="2:6" ht="12.75">
      <c r="B182" s="10"/>
      <c r="C182" s="5"/>
      <c r="D182" s="5"/>
      <c r="E182" s="95"/>
      <c r="F182" s="10"/>
    </row>
    <row r="183" spans="1:6" ht="12.75">
      <c r="A183" s="2" t="s">
        <v>282</v>
      </c>
      <c r="B183" s="10"/>
      <c r="C183" s="105">
        <f>SUM(C174:C182)</f>
        <v>0</v>
      </c>
      <c r="D183" s="106">
        <f>SUM(D174:D182)</f>
        <v>0</v>
      </c>
      <c r="E183" s="107">
        <f>SUM(E174:E181)</f>
        <v>0</v>
      </c>
      <c r="F183" s="10"/>
    </row>
    <row r="184" spans="1:6" ht="12.75">
      <c r="A184" s="2"/>
      <c r="B184" s="10"/>
      <c r="C184" s="5"/>
      <c r="D184" s="5"/>
      <c r="E184" s="5"/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17" t="s">
        <v>283</v>
      </c>
      <c r="B187" s="10"/>
      <c r="C187" s="5"/>
      <c r="D187" s="5"/>
      <c r="E187" s="5"/>
      <c r="F187" s="10"/>
    </row>
    <row r="188" spans="2:6" ht="12.75">
      <c r="B188" s="10"/>
      <c r="C188" s="5"/>
      <c r="D188" s="5"/>
      <c r="E188" s="5"/>
      <c r="F188" s="10"/>
    </row>
    <row r="189" spans="1:6" ht="12.75">
      <c r="A189" t="s">
        <v>284</v>
      </c>
      <c r="B189" s="10"/>
      <c r="C189" s="5"/>
      <c r="D189" s="5"/>
      <c r="E189" s="96">
        <f aca="true" t="shared" si="6" ref="E189:E195">+C189+D189</f>
        <v>0</v>
      </c>
      <c r="F189" s="10"/>
    </row>
    <row r="190" spans="1:6" ht="12.75">
      <c r="A190" t="s">
        <v>285</v>
      </c>
      <c r="B190" s="10"/>
      <c r="C190" s="5"/>
      <c r="D190" s="5"/>
      <c r="E190" s="96">
        <f t="shared" si="6"/>
        <v>0</v>
      </c>
      <c r="F190" s="10"/>
    </row>
    <row r="191" spans="1:6" ht="12.75">
      <c r="A191" t="s">
        <v>286</v>
      </c>
      <c r="B191" s="10"/>
      <c r="C191" s="5"/>
      <c r="D191" s="5"/>
      <c r="E191" s="96">
        <f t="shared" si="6"/>
        <v>0</v>
      </c>
      <c r="F191" s="10"/>
    </row>
    <row r="192" spans="1:6" ht="12.75">
      <c r="A192" t="s">
        <v>287</v>
      </c>
      <c r="B192" s="10"/>
      <c r="C192" s="5"/>
      <c r="D192" s="5"/>
      <c r="E192" s="96">
        <f t="shared" si="6"/>
        <v>0</v>
      </c>
      <c r="F192" s="10"/>
    </row>
    <row r="193" spans="1:6" ht="12.75">
      <c r="A193" t="s">
        <v>288</v>
      </c>
      <c r="B193" s="10"/>
      <c r="C193" s="5"/>
      <c r="D193" s="5"/>
      <c r="E193" s="96">
        <f t="shared" si="6"/>
        <v>0</v>
      </c>
      <c r="F193" s="10"/>
    </row>
    <row r="194" spans="1:6" ht="12.75">
      <c r="A194" t="s">
        <v>289</v>
      </c>
      <c r="B194" s="10"/>
      <c r="C194" s="5"/>
      <c r="D194" s="5"/>
      <c r="E194" s="96">
        <f t="shared" si="6"/>
        <v>0</v>
      </c>
      <c r="F194" s="10"/>
    </row>
    <row r="195" spans="1:6" ht="12.75">
      <c r="A195" t="s">
        <v>290</v>
      </c>
      <c r="B195" s="10"/>
      <c r="C195" s="5"/>
      <c r="D195" s="5"/>
      <c r="E195" s="96">
        <f t="shared" si="6"/>
        <v>0</v>
      </c>
      <c r="F195" s="10"/>
    </row>
    <row r="196" spans="2:6" ht="12.75">
      <c r="B196" s="10"/>
      <c r="C196" s="5"/>
      <c r="D196" s="5"/>
      <c r="E196" s="95"/>
      <c r="F196" s="10"/>
    </row>
    <row r="197" spans="1:6" ht="12.75">
      <c r="A197" s="2" t="s">
        <v>291</v>
      </c>
      <c r="B197" s="10"/>
      <c r="C197" s="105">
        <f>SUM(C189:C196)</f>
        <v>0</v>
      </c>
      <c r="D197" s="106">
        <f>SUM(D189:D196)</f>
        <v>0</v>
      </c>
      <c r="E197" s="107">
        <f>SUM(E189:E196)</f>
        <v>0</v>
      </c>
      <c r="F197" s="10"/>
    </row>
    <row r="198" spans="2:6" ht="12.75">
      <c r="B198" s="10"/>
      <c r="C198" s="5"/>
      <c r="D198" s="5"/>
      <c r="E198" s="5"/>
      <c r="F198" s="10"/>
    </row>
    <row r="199" spans="1:6" ht="12.75">
      <c r="A199" t="s">
        <v>292</v>
      </c>
      <c r="B199" s="10"/>
      <c r="C199" s="5"/>
      <c r="D199" s="5"/>
      <c r="E199" s="5"/>
      <c r="F199" s="10"/>
    </row>
    <row r="200" spans="1:6" ht="12.75">
      <c r="A200" t="s">
        <v>293</v>
      </c>
      <c r="B200" s="10"/>
      <c r="C200" s="5"/>
      <c r="D200" s="5"/>
      <c r="E200" s="96">
        <f>+C200+D200</f>
        <v>0</v>
      </c>
      <c r="F200" s="10"/>
    </row>
    <row r="201" spans="1:6" ht="12.75">
      <c r="A201" t="s">
        <v>294</v>
      </c>
      <c r="B201" s="10"/>
      <c r="C201" s="5"/>
      <c r="D201" s="5"/>
      <c r="E201" s="96">
        <f aca="true" t="shared" si="7" ref="E201:E209">+C201+D201</f>
        <v>0</v>
      </c>
      <c r="F201" s="10"/>
    </row>
    <row r="202" spans="1:6" ht="12.75">
      <c r="A202" t="s">
        <v>295</v>
      </c>
      <c r="B202" s="10"/>
      <c r="C202" s="5"/>
      <c r="D202" s="5"/>
      <c r="E202" s="96">
        <f t="shared" si="7"/>
        <v>0</v>
      </c>
      <c r="F202" s="10"/>
    </row>
    <row r="203" spans="1:6" ht="12.75">
      <c r="A203" t="s">
        <v>296</v>
      </c>
      <c r="B203" s="10"/>
      <c r="C203" s="5"/>
      <c r="D203" s="5"/>
      <c r="E203" s="96">
        <f t="shared" si="7"/>
        <v>0</v>
      </c>
      <c r="F203" s="10"/>
    </row>
    <row r="204" spans="1:6" ht="12.75">
      <c r="A204" t="s">
        <v>297</v>
      </c>
      <c r="B204" s="10"/>
      <c r="C204" s="5"/>
      <c r="D204" s="5"/>
      <c r="E204" s="96">
        <f t="shared" si="7"/>
        <v>0</v>
      </c>
      <c r="F204" s="10"/>
    </row>
    <row r="205" spans="1:6" ht="12.75">
      <c r="A205" t="s">
        <v>298</v>
      </c>
      <c r="B205" s="10"/>
      <c r="C205" s="5"/>
      <c r="D205" s="5"/>
      <c r="E205" s="96">
        <f t="shared" si="7"/>
        <v>0</v>
      </c>
      <c r="F205" s="10"/>
    </row>
    <row r="206" spans="1:6" ht="12.75">
      <c r="A206" t="s">
        <v>299</v>
      </c>
      <c r="B206" s="10"/>
      <c r="C206" s="5"/>
      <c r="D206" s="5"/>
      <c r="E206" s="96">
        <f t="shared" si="7"/>
        <v>0</v>
      </c>
      <c r="F206" s="10"/>
    </row>
    <row r="207" spans="1:6" ht="12.75">
      <c r="A207" t="s">
        <v>300</v>
      </c>
      <c r="B207" s="10"/>
      <c r="C207" s="5"/>
      <c r="D207" s="5"/>
      <c r="E207" s="96">
        <f t="shared" si="7"/>
        <v>0</v>
      </c>
      <c r="F207" s="10"/>
    </row>
    <row r="208" spans="1:5" ht="12.75">
      <c r="A208" t="s">
        <v>301</v>
      </c>
      <c r="B208" s="10"/>
      <c r="C208" s="5"/>
      <c r="D208" s="5"/>
      <c r="E208" s="96">
        <f t="shared" si="7"/>
        <v>0</v>
      </c>
    </row>
    <row r="209" spans="1:5" ht="12.75">
      <c r="A209" t="s">
        <v>302</v>
      </c>
      <c r="B209" s="10"/>
      <c r="C209" s="5">
        <v>1</v>
      </c>
      <c r="D209" s="5">
        <v>1</v>
      </c>
      <c r="E209" s="96">
        <f t="shared" si="7"/>
        <v>2</v>
      </c>
    </row>
    <row r="210" spans="2:5" ht="12.75">
      <c r="B210" s="10"/>
      <c r="C210" s="5"/>
      <c r="D210" s="5"/>
      <c r="E210" s="95"/>
    </row>
    <row r="211" spans="1:5" ht="12.75">
      <c r="A211" s="2" t="s">
        <v>303</v>
      </c>
      <c r="B211" s="10"/>
      <c r="C211" s="105">
        <f>SUM(C197:C210)</f>
        <v>1</v>
      </c>
      <c r="D211" s="106">
        <f>SUM(D197:D210)</f>
        <v>1</v>
      </c>
      <c r="E211" s="107">
        <f>SUM(E197:E210)</f>
        <v>2</v>
      </c>
    </row>
    <row r="212" spans="2:5" ht="12.75">
      <c r="B212" s="10"/>
      <c r="C212" s="5"/>
      <c r="D212" s="5"/>
      <c r="E212" s="5"/>
    </row>
    <row r="213" spans="1:6" ht="12.75">
      <c r="A213" s="17" t="s">
        <v>304</v>
      </c>
      <c r="B213" s="10"/>
      <c r="C213" s="5"/>
      <c r="D213" s="5"/>
      <c r="E213" s="5"/>
      <c r="F213" s="10"/>
    </row>
    <row r="214" spans="2:6" ht="12.75">
      <c r="B214" s="10"/>
      <c r="C214" s="5"/>
      <c r="D214" s="5"/>
      <c r="E214" s="5"/>
      <c r="F214" s="10"/>
    </row>
    <row r="215" spans="1:6" ht="12.75">
      <c r="A215" t="s">
        <v>355</v>
      </c>
      <c r="B215" s="10"/>
      <c r="C215" s="5"/>
      <c r="D215" s="5"/>
      <c r="E215" s="5"/>
      <c r="F215" s="10"/>
    </row>
    <row r="216" spans="1:6" ht="12.75">
      <c r="A216" t="s">
        <v>305</v>
      </c>
      <c r="B216" s="10"/>
      <c r="C216" s="105">
        <f>(C183/C211)*C170</f>
        <v>0</v>
      </c>
      <c r="D216" s="105">
        <f>(D183/D211)*D170</f>
        <v>0</v>
      </c>
      <c r="E216" s="107">
        <f>(E183/E211)*E170</f>
        <v>0</v>
      </c>
      <c r="F216" s="10"/>
    </row>
    <row r="217" spans="2:6" ht="12.75">
      <c r="B217" s="10"/>
      <c r="C217" s="5"/>
      <c r="D217" s="5"/>
      <c r="E217" s="5"/>
      <c r="F217" s="10"/>
    </row>
    <row r="218" spans="1:6" ht="12.75">
      <c r="A218" s="17" t="s">
        <v>165</v>
      </c>
      <c r="B218" s="10"/>
      <c r="C218" s="5"/>
      <c r="D218" s="5"/>
      <c r="E218" s="5"/>
      <c r="F218" s="10"/>
    </row>
    <row r="219" spans="1:6" ht="12.75">
      <c r="A219" s="2"/>
      <c r="B219" s="10"/>
      <c r="C219" s="5"/>
      <c r="D219" s="5"/>
      <c r="E219" s="5"/>
      <c r="F219" s="10"/>
    </row>
    <row r="220" spans="1:6" ht="12.75">
      <c r="A220" s="4" t="s">
        <v>306</v>
      </c>
      <c r="B220" s="10"/>
      <c r="C220" s="95">
        <f>+C170</f>
        <v>0</v>
      </c>
      <c r="D220" s="95">
        <f>+D170</f>
        <v>0</v>
      </c>
      <c r="E220" s="96">
        <f>+C220+D220</f>
        <v>0</v>
      </c>
      <c r="F220" s="10"/>
    </row>
    <row r="221" spans="1:6" ht="12.75">
      <c r="A221" s="4" t="s">
        <v>307</v>
      </c>
      <c r="B221" s="10"/>
      <c r="C221" s="95">
        <f>-C216</f>
        <v>0</v>
      </c>
      <c r="D221" s="95">
        <f>-D216</f>
        <v>0</v>
      </c>
      <c r="E221" s="96">
        <f>+C221+D221</f>
        <v>0</v>
      </c>
      <c r="F221" s="10"/>
    </row>
    <row r="222" spans="1:6" ht="12.75">
      <c r="A222" s="4"/>
      <c r="B222" s="10"/>
      <c r="C222" s="95"/>
      <c r="D222" s="95"/>
      <c r="E222" s="96">
        <f>+C222+D222</f>
        <v>0</v>
      </c>
      <c r="F222" s="10"/>
    </row>
    <row r="223" spans="1:6" ht="12.75">
      <c r="A223" s="4" t="s">
        <v>308</v>
      </c>
      <c r="B223" s="10"/>
      <c r="C223" s="105">
        <f>SUM(C220:C222)</f>
        <v>0</v>
      </c>
      <c r="D223" s="106">
        <f>SUM(D220:D222)</f>
        <v>0</v>
      </c>
      <c r="E223" s="107">
        <f>SUM(E220:E222)</f>
        <v>0</v>
      </c>
      <c r="F223" s="10"/>
    </row>
    <row r="224" spans="1:6" ht="12.75">
      <c r="A224" s="4"/>
      <c r="B224" s="10"/>
      <c r="C224" s="5"/>
      <c r="D224" s="5"/>
      <c r="E224" s="5"/>
      <c r="F224" s="10"/>
    </row>
    <row r="225" spans="1:6" ht="12.75">
      <c r="A225" s="17" t="s">
        <v>309</v>
      </c>
      <c r="B225" s="10"/>
      <c r="C225" s="5"/>
      <c r="D225" s="5"/>
      <c r="E225" s="5"/>
      <c r="F225" s="10"/>
    </row>
    <row r="226" spans="1:6" ht="12.75">
      <c r="A226" s="2"/>
      <c r="B226" s="10"/>
      <c r="C226" s="5"/>
      <c r="D226" s="5"/>
      <c r="E226" s="5"/>
      <c r="F226" s="10"/>
    </row>
    <row r="227" spans="1:6" ht="12.75">
      <c r="A227" s="4" t="s">
        <v>310</v>
      </c>
      <c r="B227" s="10"/>
      <c r="C227" s="95">
        <f>+C223</f>
        <v>0</v>
      </c>
      <c r="D227" s="95">
        <f>+D223</f>
        <v>0</v>
      </c>
      <c r="E227" s="96">
        <f>+C227+D227</f>
        <v>0</v>
      </c>
      <c r="F227" s="10" t="s">
        <v>221</v>
      </c>
    </row>
    <row r="228" spans="1:6" ht="12.75">
      <c r="A228" s="4"/>
      <c r="B228" s="10"/>
      <c r="C228" s="5"/>
      <c r="D228" s="5"/>
      <c r="E228" s="5"/>
      <c r="F228" s="10"/>
    </row>
    <row r="229" spans="1:6" ht="12.75">
      <c r="A229" s="4" t="s">
        <v>311</v>
      </c>
      <c r="B229" s="10"/>
      <c r="C229" s="5"/>
      <c r="D229" s="5"/>
      <c r="E229" s="96">
        <f>+C229+D229</f>
        <v>0</v>
      </c>
      <c r="F229" s="10" t="s">
        <v>224</v>
      </c>
    </row>
    <row r="230" spans="1:6" ht="13.5" thickBot="1">
      <c r="A230" s="4"/>
      <c r="B230" s="10"/>
      <c r="C230" s="5"/>
      <c r="D230" s="5"/>
      <c r="E230" s="5"/>
      <c r="F230" s="10"/>
    </row>
    <row r="231" spans="1:6" ht="13.5" thickBot="1">
      <c r="A231" s="4" t="s">
        <v>312</v>
      </c>
      <c r="B231" s="10"/>
      <c r="C231" s="111">
        <f>SUM(C227:C230)</f>
        <v>0</v>
      </c>
      <c r="D231" s="112">
        <f>SUM(D227:D230)</f>
        <v>0</v>
      </c>
      <c r="E231" s="113">
        <f>SUM(E227:E230)</f>
        <v>0</v>
      </c>
      <c r="F231" s="10"/>
    </row>
    <row r="232" spans="1:6" ht="12.75">
      <c r="A232" s="2"/>
      <c r="B232" s="10"/>
      <c r="C232" s="5"/>
      <c r="D232" s="5"/>
      <c r="E232" s="5"/>
      <c r="F232" s="10"/>
    </row>
    <row r="233" spans="1:6" ht="12.75">
      <c r="A233" s="4" t="s">
        <v>313</v>
      </c>
      <c r="B233" s="10"/>
      <c r="C233" s="90">
        <v>0.003</v>
      </c>
      <c r="D233" s="130">
        <f>C233</f>
        <v>0.003</v>
      </c>
      <c r="E233" s="133">
        <f>C233</f>
        <v>0.003</v>
      </c>
      <c r="F233" s="10" t="s">
        <v>227</v>
      </c>
    </row>
    <row r="234" spans="1:6" ht="12.75">
      <c r="A234" s="4"/>
      <c r="B234" s="10"/>
      <c r="C234" s="5"/>
      <c r="D234" s="5"/>
      <c r="E234" s="5"/>
      <c r="F234" s="10"/>
    </row>
    <row r="235" spans="1:6" ht="12.75">
      <c r="A235" s="4" t="s">
        <v>364</v>
      </c>
      <c r="B235" s="10"/>
      <c r="C235" s="5">
        <v>365</v>
      </c>
      <c r="D235" s="95">
        <f>C235</f>
        <v>365</v>
      </c>
      <c r="E235" s="95">
        <f>C235</f>
        <v>365</v>
      </c>
      <c r="F235" s="10"/>
    </row>
    <row r="236" spans="1:6" ht="12.75">
      <c r="A236" s="4" t="s">
        <v>363</v>
      </c>
      <c r="B236" s="10"/>
      <c r="C236" s="114">
        <f>+C235/365</f>
        <v>1</v>
      </c>
      <c r="D236" s="114">
        <f>+D235/365</f>
        <v>1</v>
      </c>
      <c r="E236" s="114">
        <f>+E235/365</f>
        <v>1</v>
      </c>
      <c r="F236" s="10"/>
    </row>
    <row r="237" spans="2:6" ht="13.5" thickBot="1">
      <c r="B237" s="10"/>
      <c r="C237" s="5"/>
      <c r="D237" s="5"/>
      <c r="E237" s="5"/>
      <c r="F237" s="10"/>
    </row>
    <row r="238" spans="1:6" ht="13.5" thickBot="1">
      <c r="A238" s="2" t="s">
        <v>12</v>
      </c>
      <c r="B238" s="10"/>
      <c r="C238" s="111">
        <f>+C231*C233*C236</f>
        <v>0</v>
      </c>
      <c r="D238" s="112">
        <f>+D231*D233*D236</f>
        <v>0</v>
      </c>
      <c r="E238" s="113">
        <f>+E231*E233*E236</f>
        <v>0</v>
      </c>
      <c r="F238" s="10"/>
    </row>
    <row r="239" spans="1:6" ht="12.75">
      <c r="A239" s="2"/>
      <c r="B239" s="10"/>
      <c r="C239" s="8"/>
      <c r="D239" s="8"/>
      <c r="E239" s="8"/>
      <c r="F239" s="10"/>
    </row>
    <row r="240" spans="1:6" ht="12.75">
      <c r="A240" s="2"/>
      <c r="B240" s="10"/>
      <c r="C240" s="8"/>
      <c r="D240" s="8"/>
      <c r="E240" s="8"/>
      <c r="F240" s="10"/>
    </row>
    <row r="241" spans="2:6" ht="12.75">
      <c r="B241" s="10"/>
      <c r="C241" s="5"/>
      <c r="D241" s="5"/>
      <c r="E241" s="5"/>
      <c r="F241" s="10"/>
    </row>
    <row r="242" spans="1:6" ht="12.75">
      <c r="A242" s="17" t="s">
        <v>338</v>
      </c>
      <c r="B242" s="10"/>
      <c r="C242" s="5"/>
      <c r="D242" s="5"/>
      <c r="E242" s="5"/>
      <c r="F242" s="10"/>
    </row>
    <row r="243" spans="1:6" ht="12.75">
      <c r="A243" s="76"/>
      <c r="B243" s="10"/>
      <c r="C243" s="5"/>
      <c r="D243" s="5"/>
      <c r="E243" s="5"/>
      <c r="F243" s="10"/>
    </row>
    <row r="244" spans="1:6" ht="12.75">
      <c r="A244" s="2" t="s">
        <v>314</v>
      </c>
      <c r="B244" s="10"/>
      <c r="C244" s="5"/>
      <c r="D244" s="5"/>
      <c r="E244" s="5"/>
      <c r="F244" s="10"/>
    </row>
    <row r="245" spans="1:6" ht="12.75">
      <c r="A245" s="2"/>
      <c r="B245" s="10"/>
      <c r="C245" s="5"/>
      <c r="D245" s="5"/>
      <c r="E245" s="5"/>
      <c r="F245" s="10"/>
    </row>
    <row r="246" spans="1:6" ht="12.75">
      <c r="A246" t="s">
        <v>315</v>
      </c>
      <c r="B246" s="10"/>
      <c r="C246" s="5"/>
      <c r="D246" s="5"/>
      <c r="E246" s="5"/>
      <c r="F246" s="10"/>
    </row>
    <row r="247" spans="1:6" ht="12.75">
      <c r="A247" t="s">
        <v>316</v>
      </c>
      <c r="B247" s="10"/>
      <c r="C247" s="5"/>
      <c r="D247" s="5"/>
      <c r="E247" s="96">
        <f aca="true" t="shared" si="8" ref="E247:E260">+C247+D247</f>
        <v>0</v>
      </c>
      <c r="F247" s="10"/>
    </row>
    <row r="248" spans="1:6" ht="12.75">
      <c r="A248" t="s">
        <v>317</v>
      </c>
      <c r="B248" s="10"/>
      <c r="C248" s="5"/>
      <c r="D248" s="5"/>
      <c r="E248" s="96">
        <f t="shared" si="8"/>
        <v>0</v>
      </c>
      <c r="F248" s="10"/>
    </row>
    <row r="249" spans="1:6" ht="12.75">
      <c r="A249" t="s">
        <v>318</v>
      </c>
      <c r="B249" s="10"/>
      <c r="C249" s="5"/>
      <c r="D249" s="5"/>
      <c r="E249" s="96">
        <f t="shared" si="8"/>
        <v>0</v>
      </c>
      <c r="F249" s="10"/>
    </row>
    <row r="250" spans="1:6" ht="12.75">
      <c r="A250" t="s">
        <v>319</v>
      </c>
      <c r="B250" s="10"/>
      <c r="C250" s="5"/>
      <c r="D250" s="5"/>
      <c r="E250" s="96">
        <f t="shared" si="8"/>
        <v>0</v>
      </c>
      <c r="F250" s="10"/>
    </row>
    <row r="251" spans="1:6" ht="12.75">
      <c r="A251" t="s">
        <v>320</v>
      </c>
      <c r="B251" s="10"/>
      <c r="C251" s="5"/>
      <c r="D251" s="5"/>
      <c r="E251" s="96">
        <f t="shared" si="8"/>
        <v>0</v>
      </c>
      <c r="F251" s="10"/>
    </row>
    <row r="252" spans="1:6" ht="12.75">
      <c r="A252" t="s">
        <v>321</v>
      </c>
      <c r="B252" s="10"/>
      <c r="C252" s="5"/>
      <c r="D252" s="5"/>
      <c r="E252" s="96">
        <f t="shared" si="8"/>
        <v>0</v>
      </c>
      <c r="F252" s="10"/>
    </row>
    <row r="253" spans="1:6" ht="12.75">
      <c r="A253" t="s">
        <v>322</v>
      </c>
      <c r="B253" s="10"/>
      <c r="C253" s="5"/>
      <c r="D253" s="5"/>
      <c r="E253" s="96">
        <f t="shared" si="8"/>
        <v>0</v>
      </c>
      <c r="F253" s="10"/>
    </row>
    <row r="254" spans="1:6" ht="12.75">
      <c r="A254" t="s">
        <v>323</v>
      </c>
      <c r="B254" s="10"/>
      <c r="C254" s="5"/>
      <c r="D254" s="5"/>
      <c r="E254" s="96">
        <f t="shared" si="8"/>
        <v>0</v>
      </c>
      <c r="F254" s="10"/>
    </row>
    <row r="255" spans="1:6" ht="12.75">
      <c r="A255" t="s">
        <v>324</v>
      </c>
      <c r="B255" s="10"/>
      <c r="C255" s="5"/>
      <c r="D255" s="5"/>
      <c r="E255" s="96">
        <f t="shared" si="8"/>
        <v>0</v>
      </c>
      <c r="F255" s="10"/>
    </row>
    <row r="256" spans="1:6" ht="12.75">
      <c r="A256" t="s">
        <v>325</v>
      </c>
      <c r="B256" s="10"/>
      <c r="C256" s="5"/>
      <c r="D256" s="5"/>
      <c r="E256" s="96">
        <f t="shared" si="8"/>
        <v>0</v>
      </c>
      <c r="F256" s="10"/>
    </row>
    <row r="257" spans="1:6" ht="12.75">
      <c r="A257" t="s">
        <v>326</v>
      </c>
      <c r="B257" s="10"/>
      <c r="C257" s="5"/>
      <c r="D257" s="5"/>
      <c r="E257" s="96">
        <f t="shared" si="8"/>
        <v>0</v>
      </c>
      <c r="F257" s="10"/>
    </row>
    <row r="258" spans="1:6" ht="12.75">
      <c r="A258" t="s">
        <v>327</v>
      </c>
      <c r="B258" s="10"/>
      <c r="C258" s="5"/>
      <c r="D258" s="5"/>
      <c r="E258" s="96">
        <f t="shared" si="8"/>
        <v>0</v>
      </c>
      <c r="F258" s="10"/>
    </row>
    <row r="259" spans="1:6" ht="12.75">
      <c r="A259" t="s">
        <v>328</v>
      </c>
      <c r="B259" s="10"/>
      <c r="C259" s="5"/>
      <c r="D259" s="5"/>
      <c r="E259" s="96">
        <f t="shared" si="8"/>
        <v>0</v>
      </c>
      <c r="F259" s="10"/>
    </row>
    <row r="260" spans="1:6" ht="12.75">
      <c r="A260" t="s">
        <v>329</v>
      </c>
      <c r="B260" s="10"/>
      <c r="C260" s="5"/>
      <c r="D260" s="5"/>
      <c r="E260" s="96">
        <f t="shared" si="8"/>
        <v>0</v>
      </c>
      <c r="F260" s="10"/>
    </row>
    <row r="261" spans="2:6" ht="12.75">
      <c r="B261" s="10"/>
      <c r="C261" s="5"/>
      <c r="D261" s="5"/>
      <c r="E261" s="5"/>
      <c r="F261" s="10"/>
    </row>
    <row r="262" spans="1:6" ht="12.75">
      <c r="A262" t="s">
        <v>0</v>
      </c>
      <c r="B262" s="10"/>
      <c r="C262" s="105">
        <f>SUM(C247:C261)</f>
        <v>0</v>
      </c>
      <c r="D262" s="106">
        <f>SUM(D247:D261)</f>
        <v>0</v>
      </c>
      <c r="E262" s="107">
        <f>SUM(E247:E261)</f>
        <v>0</v>
      </c>
      <c r="F262" s="10"/>
    </row>
    <row r="263" spans="2:6" ht="12.75">
      <c r="B263" s="10"/>
      <c r="C263" s="5"/>
      <c r="D263" s="5"/>
      <c r="E263" s="5"/>
      <c r="F263" s="10"/>
    </row>
    <row r="264" spans="1:6" ht="12.75">
      <c r="A264" t="s">
        <v>330</v>
      </c>
      <c r="B264" s="10"/>
      <c r="C264" s="5"/>
      <c r="D264" s="5"/>
      <c r="E264" s="5"/>
      <c r="F264" s="10"/>
    </row>
    <row r="265" spans="1:6" ht="12.75">
      <c r="A265" t="s">
        <v>331</v>
      </c>
      <c r="B265" s="10"/>
      <c r="C265" s="5"/>
      <c r="D265" s="5"/>
      <c r="E265" s="96">
        <f aca="true" t="shared" si="9" ref="E265:E271">+C265+D265</f>
        <v>0</v>
      </c>
      <c r="F265" s="10"/>
    </row>
    <row r="266" spans="1:6" ht="12.75">
      <c r="A266" t="s">
        <v>332</v>
      </c>
      <c r="B266" s="10"/>
      <c r="C266" s="5"/>
      <c r="D266" s="5"/>
      <c r="E266" s="96">
        <f t="shared" si="9"/>
        <v>0</v>
      </c>
      <c r="F266" s="10"/>
    </row>
    <row r="267" spans="1:6" ht="12.75">
      <c r="A267" t="s">
        <v>333</v>
      </c>
      <c r="B267" s="10"/>
      <c r="C267" s="5"/>
      <c r="D267" s="5"/>
      <c r="E267" s="96">
        <f t="shared" si="9"/>
        <v>0</v>
      </c>
      <c r="F267" s="10"/>
    </row>
    <row r="268" spans="1:6" ht="12.75">
      <c r="A268" t="s">
        <v>334</v>
      </c>
      <c r="B268" s="10"/>
      <c r="C268" s="5"/>
      <c r="D268" s="5"/>
      <c r="E268" s="96">
        <f t="shared" si="9"/>
        <v>0</v>
      </c>
      <c r="F268" s="10"/>
    </row>
    <row r="269" spans="1:6" ht="12.75">
      <c r="A269" t="s">
        <v>335</v>
      </c>
      <c r="B269" s="10"/>
      <c r="C269" s="5"/>
      <c r="D269" s="5"/>
      <c r="E269" s="96">
        <f t="shared" si="9"/>
        <v>0</v>
      </c>
      <c r="F269" s="10"/>
    </row>
    <row r="270" spans="1:6" ht="12.75">
      <c r="A270" t="s">
        <v>336</v>
      </c>
      <c r="B270" s="10"/>
      <c r="C270" s="5"/>
      <c r="D270" s="5"/>
      <c r="E270" s="96">
        <f t="shared" si="9"/>
        <v>0</v>
      </c>
      <c r="F270" s="10"/>
    </row>
    <row r="271" spans="1:6" ht="12.75">
      <c r="A271" t="s">
        <v>337</v>
      </c>
      <c r="B271" s="10"/>
      <c r="C271" s="5"/>
      <c r="D271" s="5"/>
      <c r="E271" s="96">
        <f t="shared" si="9"/>
        <v>0</v>
      </c>
      <c r="F271" s="10"/>
    </row>
    <row r="272" spans="2:6" ht="12.75">
      <c r="B272" s="10"/>
      <c r="C272" s="5"/>
      <c r="D272" s="5"/>
      <c r="E272" s="95"/>
      <c r="F272" s="10"/>
    </row>
    <row r="273" spans="1:6" ht="12.75">
      <c r="A273" t="s">
        <v>0</v>
      </c>
      <c r="B273" s="10"/>
      <c r="C273" s="105">
        <f>SUM(C265:C272)</f>
        <v>0</v>
      </c>
      <c r="D273" s="106">
        <f>SUM(D265:D272)</f>
        <v>0</v>
      </c>
      <c r="E273" s="107">
        <f>SUM(E265:E272)</f>
        <v>0</v>
      </c>
      <c r="F273" s="10"/>
    </row>
    <row r="274" spans="2:6" ht="13.5" thickBot="1">
      <c r="B274" s="10"/>
      <c r="C274" s="5"/>
      <c r="D274" s="5"/>
      <c r="E274" s="5"/>
      <c r="F274" s="10"/>
    </row>
    <row r="275" spans="1:6" ht="13.5" thickBot="1">
      <c r="A275" s="2" t="s">
        <v>2</v>
      </c>
      <c r="B275" s="10"/>
      <c r="C275" s="111">
        <f>+C262+C273</f>
        <v>0</v>
      </c>
      <c r="D275" s="112">
        <f>+D262+D273</f>
        <v>0</v>
      </c>
      <c r="E275" s="113">
        <f>+E262+E273</f>
        <v>0</v>
      </c>
      <c r="F275" s="10"/>
    </row>
    <row r="276" spans="1:6" ht="12.75">
      <c r="A276" s="2"/>
      <c r="B276" s="10"/>
      <c r="C276" s="5"/>
      <c r="D276" s="5"/>
      <c r="E276" s="5"/>
      <c r="F276" s="10"/>
    </row>
    <row r="277" spans="1:6" ht="12.75">
      <c r="A277" s="17" t="s">
        <v>339</v>
      </c>
      <c r="B277" s="10"/>
      <c r="C277" s="5"/>
      <c r="D277" s="5"/>
      <c r="E277" s="5"/>
      <c r="F277" s="10"/>
    </row>
    <row r="278" spans="1:6" ht="12.75">
      <c r="A278" s="2"/>
      <c r="B278" s="10"/>
      <c r="C278" s="5"/>
      <c r="D278" s="5"/>
      <c r="E278" s="5"/>
      <c r="F278" s="10"/>
    </row>
    <row r="279" spans="1:6" ht="12.75">
      <c r="A279" s="4" t="s">
        <v>340</v>
      </c>
      <c r="B279" s="10"/>
      <c r="C279" s="5"/>
      <c r="D279" s="5"/>
      <c r="E279" s="96">
        <f aca="true" t="shared" si="10" ref="E279:E287">+C279+D279</f>
        <v>0</v>
      </c>
      <c r="F279" s="10"/>
    </row>
    <row r="280" spans="1:6" ht="12.75">
      <c r="A280" s="4" t="s">
        <v>341</v>
      </c>
      <c r="B280" s="10"/>
      <c r="C280" s="5"/>
      <c r="D280" s="5"/>
      <c r="E280" s="96">
        <f t="shared" si="10"/>
        <v>0</v>
      </c>
      <c r="F280" s="10"/>
    </row>
    <row r="281" spans="1:6" ht="12.75">
      <c r="A281" s="4" t="s">
        <v>342</v>
      </c>
      <c r="B281" s="10"/>
      <c r="C281" s="5"/>
      <c r="D281" s="5"/>
      <c r="E281" s="96">
        <f t="shared" si="10"/>
        <v>0</v>
      </c>
      <c r="F281" s="10"/>
    </row>
    <row r="282" spans="1:6" ht="12.75">
      <c r="A282" s="4" t="s">
        <v>343</v>
      </c>
      <c r="B282" s="10"/>
      <c r="C282" s="5"/>
      <c r="D282" s="5"/>
      <c r="E282" s="96">
        <f t="shared" si="10"/>
        <v>0</v>
      </c>
      <c r="F282" s="10"/>
    </row>
    <row r="283" spans="1:6" ht="12.75">
      <c r="A283" s="4" t="s">
        <v>344</v>
      </c>
      <c r="B283" s="10"/>
      <c r="C283" s="5"/>
      <c r="D283" s="5"/>
      <c r="E283" s="96">
        <f t="shared" si="10"/>
        <v>0</v>
      </c>
      <c r="F283" s="10"/>
    </row>
    <row r="284" spans="1:6" ht="12.75">
      <c r="A284" s="4" t="s">
        <v>345</v>
      </c>
      <c r="B284" s="10"/>
      <c r="C284" s="5"/>
      <c r="D284" s="5"/>
      <c r="E284" s="96">
        <f t="shared" si="10"/>
        <v>0</v>
      </c>
      <c r="F284" s="10"/>
    </row>
    <row r="285" spans="1:6" ht="12.75">
      <c r="A285" s="4" t="s">
        <v>346</v>
      </c>
      <c r="B285" s="10"/>
      <c r="C285" s="5"/>
      <c r="D285" s="5"/>
      <c r="E285" s="96">
        <f t="shared" si="10"/>
        <v>0</v>
      </c>
      <c r="F285" s="10"/>
    </row>
    <row r="286" spans="1:6" ht="12.75">
      <c r="A286" s="4" t="s">
        <v>347</v>
      </c>
      <c r="B286" s="10"/>
      <c r="C286" s="5"/>
      <c r="D286" s="5"/>
      <c r="E286" s="96">
        <f t="shared" si="10"/>
        <v>0</v>
      </c>
      <c r="F286" s="10"/>
    </row>
    <row r="287" spans="1:6" ht="12.75">
      <c r="A287" s="4" t="s">
        <v>348</v>
      </c>
      <c r="B287" s="10"/>
      <c r="C287" s="5"/>
      <c r="D287" s="5"/>
      <c r="E287" s="96">
        <f t="shared" si="10"/>
        <v>0</v>
      </c>
      <c r="F287" s="10"/>
    </row>
    <row r="288" spans="1:6" ht="12.75">
      <c r="A288" s="4"/>
      <c r="B288" s="10"/>
      <c r="C288" s="5"/>
      <c r="D288" s="5"/>
      <c r="E288" s="95"/>
      <c r="F288" s="10"/>
    </row>
    <row r="289" spans="1:6" ht="12.75">
      <c r="A289" s="2" t="s">
        <v>1</v>
      </c>
      <c r="B289" s="10"/>
      <c r="C289" s="105">
        <f>SUM(C279:C288)</f>
        <v>0</v>
      </c>
      <c r="D289" s="106">
        <f>SUM(D279:D288)</f>
        <v>0</v>
      </c>
      <c r="E289" s="107">
        <f>SUM(E279:E288)</f>
        <v>0</v>
      </c>
      <c r="F289" s="10"/>
    </row>
    <row r="290" spans="1:6" ht="12.75">
      <c r="A290" s="4"/>
      <c r="B290" s="10"/>
      <c r="C290" s="5"/>
      <c r="D290" s="5"/>
      <c r="E290" s="5"/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17" t="s">
        <v>349</v>
      </c>
      <c r="B292" s="10"/>
      <c r="C292" s="5"/>
      <c r="D292" s="5"/>
      <c r="E292" s="5"/>
      <c r="F292" s="10"/>
    </row>
    <row r="293" spans="1:6" ht="12.75">
      <c r="A293" s="4"/>
      <c r="B293" s="10"/>
      <c r="C293" s="5"/>
      <c r="D293" s="5"/>
      <c r="E293" s="5"/>
      <c r="F293" s="10"/>
    </row>
    <row r="294" spans="1:6" ht="12.75">
      <c r="A294" s="4" t="s">
        <v>8</v>
      </c>
      <c r="B294" s="10"/>
      <c r="C294" s="95">
        <f>+C275</f>
        <v>0</v>
      </c>
      <c r="D294" s="95">
        <f>+D275</f>
        <v>0</v>
      </c>
      <c r="E294" s="96">
        <f>+C294+D294</f>
        <v>0</v>
      </c>
      <c r="F294" s="10"/>
    </row>
    <row r="295" spans="1:6" ht="12.75">
      <c r="A295" s="4"/>
      <c r="B295" s="10"/>
      <c r="C295" s="5"/>
      <c r="D295" s="5"/>
      <c r="E295" s="5"/>
      <c r="F295" s="10"/>
    </row>
    <row r="296" spans="1:6" ht="12.75">
      <c r="A296" s="4" t="s">
        <v>9</v>
      </c>
      <c r="B296" s="10"/>
      <c r="C296" s="95">
        <f>+C289</f>
        <v>0</v>
      </c>
      <c r="D296" s="95">
        <f>+D289</f>
        <v>0</v>
      </c>
      <c r="E296" s="96">
        <f>+C296+D296</f>
        <v>0</v>
      </c>
      <c r="F296" s="10"/>
    </row>
    <row r="297" spans="1:6" ht="12.75">
      <c r="A297" s="4"/>
      <c r="B297" s="10"/>
      <c r="C297" s="5"/>
      <c r="D297" s="5"/>
      <c r="E297" s="5"/>
      <c r="F297" s="10"/>
    </row>
    <row r="298" spans="1:6" ht="12.75">
      <c r="A298" s="4" t="s">
        <v>10</v>
      </c>
      <c r="B298" s="10"/>
      <c r="C298" s="105">
        <f>SUM(C294:C297)</f>
        <v>0</v>
      </c>
      <c r="D298" s="106">
        <f>SUM(D294:D297)</f>
        <v>0</v>
      </c>
      <c r="E298" s="107">
        <f>SUM(E294:E297)</f>
        <v>0</v>
      </c>
      <c r="F298" s="10" t="s">
        <v>230</v>
      </c>
    </row>
    <row r="299" spans="1:6" ht="12.75">
      <c r="A299" s="4"/>
      <c r="B299" s="10"/>
      <c r="C299" s="5"/>
      <c r="D299" s="5"/>
      <c r="E299" s="5"/>
      <c r="F299" s="10"/>
    </row>
    <row r="300" spans="1:6" ht="12.75">
      <c r="A300" s="4" t="s">
        <v>350</v>
      </c>
      <c r="B300" s="10"/>
      <c r="C300" s="5"/>
      <c r="D300" s="5"/>
      <c r="E300" s="88">
        <f>+C300+D300</f>
        <v>0</v>
      </c>
      <c r="F300" s="10" t="s">
        <v>233</v>
      </c>
    </row>
    <row r="301" spans="1:6" ht="13.5" thickBot="1">
      <c r="A301" s="4"/>
      <c r="B301" s="10"/>
      <c r="C301" s="5"/>
      <c r="D301" s="5"/>
      <c r="E301" s="5"/>
      <c r="F301" s="10"/>
    </row>
    <row r="302" spans="1:6" ht="13.5" thickBot="1">
      <c r="A302" s="2" t="s">
        <v>3</v>
      </c>
      <c r="B302" s="10"/>
      <c r="C302" s="111">
        <f>+C298+C300</f>
        <v>0</v>
      </c>
      <c r="D302" s="112">
        <f>+D298+D300</f>
        <v>0</v>
      </c>
      <c r="E302" s="113">
        <f>+E298+E300</f>
        <v>0</v>
      </c>
      <c r="F302" s="10"/>
    </row>
    <row r="303" spans="1:6" ht="12.75">
      <c r="A303" s="4"/>
      <c r="B303" s="10"/>
      <c r="C303" s="5"/>
      <c r="D303" s="5"/>
      <c r="E303" s="5"/>
      <c r="F303" s="10"/>
    </row>
    <row r="304" spans="1:6" ht="12.75">
      <c r="A304" s="4" t="s">
        <v>365</v>
      </c>
      <c r="B304" s="10"/>
      <c r="C304" s="91">
        <v>0.00225</v>
      </c>
      <c r="D304" s="131">
        <f>C304</f>
        <v>0.00225</v>
      </c>
      <c r="E304" s="132">
        <f>C304</f>
        <v>0.00225</v>
      </c>
      <c r="F304" s="10" t="s">
        <v>236</v>
      </c>
    </row>
    <row r="305" spans="1:6" ht="12.75">
      <c r="A305" s="4"/>
      <c r="B305" s="10"/>
      <c r="C305" s="5"/>
      <c r="D305" s="5"/>
      <c r="E305" s="5"/>
      <c r="F305" s="10"/>
    </row>
    <row r="306" spans="1:6" ht="12.75">
      <c r="A306" s="4" t="s">
        <v>366</v>
      </c>
      <c r="B306" s="10"/>
      <c r="C306" s="5">
        <v>365</v>
      </c>
      <c r="D306" s="95">
        <f>C306</f>
        <v>365</v>
      </c>
      <c r="E306" s="95">
        <f>C306</f>
        <v>365</v>
      </c>
      <c r="F306" s="10"/>
    </row>
    <row r="307" spans="1:6" ht="12.75">
      <c r="A307" s="4" t="s">
        <v>363</v>
      </c>
      <c r="B307" s="10"/>
      <c r="C307" s="114">
        <f>+C306/365</f>
        <v>1</v>
      </c>
      <c r="D307" s="114">
        <f>+D306/365</f>
        <v>1</v>
      </c>
      <c r="E307" s="114">
        <f>+E306/365</f>
        <v>1</v>
      </c>
      <c r="F307" s="10"/>
    </row>
    <row r="308" spans="1:6" ht="13.5" thickBot="1">
      <c r="A308" s="4"/>
      <c r="B308" s="10"/>
      <c r="C308" s="5"/>
      <c r="D308" s="5"/>
      <c r="E308" s="5"/>
      <c r="F308" s="10"/>
    </row>
    <row r="309" spans="1:6" ht="13.5" thickBot="1">
      <c r="A309" s="2" t="s">
        <v>371</v>
      </c>
      <c r="B309" s="10"/>
      <c r="C309" s="111">
        <f>+C302*C304*C307</f>
        <v>0</v>
      </c>
      <c r="D309" s="112">
        <f>+D302*D304*D307</f>
        <v>0</v>
      </c>
      <c r="E309" s="113">
        <f>+E302*E304*E307</f>
        <v>0</v>
      </c>
      <c r="F309" s="10"/>
    </row>
    <row r="310" spans="1:6" ht="12.75">
      <c r="A310" s="4"/>
      <c r="B310" s="10"/>
      <c r="C310" s="5"/>
      <c r="E310" s="5"/>
      <c r="F310" s="10"/>
    </row>
    <row r="311" spans="1:6" ht="12.75">
      <c r="A311" s="4" t="s">
        <v>369</v>
      </c>
      <c r="B311" s="10"/>
      <c r="C311" s="90">
        <v>0.0112</v>
      </c>
      <c r="D311" s="130">
        <f>C311</f>
        <v>0.0112</v>
      </c>
      <c r="E311" s="130">
        <f>C311</f>
        <v>0.0112</v>
      </c>
      <c r="F311" s="10"/>
    </row>
    <row r="312" spans="2:6" ht="12.75">
      <c r="B312" s="10"/>
      <c r="F312" s="10"/>
    </row>
    <row r="313" spans="1:6" ht="12.75">
      <c r="A313" t="s">
        <v>370</v>
      </c>
      <c r="B313" s="10"/>
      <c r="C313" s="95">
        <f>+C137*C311</f>
        <v>0</v>
      </c>
      <c r="D313" s="95">
        <f>+D137*D311</f>
        <v>0</v>
      </c>
      <c r="E313" s="95">
        <f>+E137*E311</f>
        <v>0</v>
      </c>
      <c r="F313" s="10"/>
    </row>
    <row r="314" spans="2:6" ht="13.5" thickBot="1">
      <c r="B314" s="10"/>
      <c r="F314" s="10"/>
    </row>
    <row r="315" spans="1:6" ht="14.25" thickBot="1" thickTop="1">
      <c r="A315" s="2" t="s">
        <v>372</v>
      </c>
      <c r="B315" s="10"/>
      <c r="C315" s="108">
        <f>+C309-C313</f>
        <v>0</v>
      </c>
      <c r="D315" s="109">
        <f>+D309-D313</f>
        <v>0</v>
      </c>
      <c r="E315" s="110">
        <f>+E309-E313</f>
        <v>0</v>
      </c>
      <c r="F315" s="10"/>
    </row>
    <row r="316" spans="1:6" ht="13.5" thickTop="1">
      <c r="A316" t="s">
        <v>373</v>
      </c>
      <c r="B316" s="10"/>
      <c r="F316" s="10"/>
    </row>
    <row r="317" ht="12.75">
      <c r="B317" s="10"/>
    </row>
    <row r="318" ht="12.75">
      <c r="B318" s="10"/>
    </row>
  </sheetData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0" max="5" man="1"/>
    <brk id="185" max="5" man="1"/>
    <brk id="239" max="5" man="1"/>
    <brk id="2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skinnedu</cp:lastModifiedBy>
  <cp:lastPrinted>2001-12-05T18:24:16Z</cp:lastPrinted>
  <dcterms:created xsi:type="dcterms:W3CDTF">2001-11-07T16:15:53Z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