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2175" windowWidth="6465" windowHeight="7935" tabRatio="918"/>
  </bookViews>
  <sheets>
    <sheet name="Title Page " sheetId="21" r:id="rId1"/>
    <sheet name="Spacer" sheetId="36" r:id="rId2"/>
    <sheet name="ToC " sheetId="23" r:id="rId3"/>
    <sheet name="Notes" sheetId="51" r:id="rId4"/>
    <sheet name="Industry BS" sheetId="8" r:id="rId5"/>
    <sheet name="Industry IS" sheetId="24" r:id="rId6"/>
    <sheet name="Industry Gen" sheetId="25" r:id="rId7"/>
    <sheet name="BS" sheetId="1" r:id="rId8"/>
    <sheet name="Spacer 2" sheetId="30" r:id="rId9"/>
    <sheet name="IS" sheetId="14" r:id="rId10"/>
    <sheet name="Spacer 3" sheetId="32" r:id="rId11"/>
    <sheet name="Ratios" sheetId="20" r:id="rId12"/>
    <sheet name="Spacer 4" sheetId="33" r:id="rId13"/>
    <sheet name="General" sheetId="15" r:id="rId14"/>
    <sheet name="Spacer 5" sheetId="34" r:id="rId15"/>
    <sheet name="Unit SQR" sheetId="16" r:id="rId16"/>
    <sheet name="Spacer 6" sheetId="29" r:id="rId17"/>
    <sheet name="Stats by Customer Class" sheetId="17" r:id="rId18"/>
    <sheet name="Spacer 7" sheetId="35" r:id="rId19"/>
    <sheet name="Glossary" sheetId="13" r:id="rId20"/>
  </sheets>
  <definedNames>
    <definedName name="_xlnm.Print_Area" localSheetId="7">BS!$A$1:$BW$29</definedName>
    <definedName name="_xlnm.Print_Area" localSheetId="13">General!$A$1:$BV$31</definedName>
    <definedName name="_xlnm.Print_Area" localSheetId="19">Glossary!$A$1:$B$85</definedName>
    <definedName name="_xlnm.Print_Area" localSheetId="4">'Industry BS'!$B$1:$Y$33</definedName>
    <definedName name="_xlnm.Print_Area" localSheetId="6">'Industry Gen'!$A$1:$X$36</definedName>
    <definedName name="_xlnm.Print_Area" localSheetId="5">'Industry IS'!$A$1:$Q$29</definedName>
    <definedName name="_xlnm.Print_Area" localSheetId="9">IS!$A$1:$BW$31</definedName>
    <definedName name="_xlnm.Print_Area" localSheetId="3">Notes!$A$1:$A$4</definedName>
    <definedName name="_xlnm.Print_Area" localSheetId="11">Ratios!$A$1:$BV$28</definedName>
    <definedName name="_xlnm.Print_Area" localSheetId="1">Spacer!$A$1:$D$25</definedName>
    <definedName name="_xlnm.Print_Area" localSheetId="8">'Spacer 2'!$A$1:$D$36</definedName>
    <definedName name="_xlnm.Print_Area" localSheetId="10">'Spacer 3'!$A$1:$D$36</definedName>
    <definedName name="_xlnm.Print_Area" localSheetId="12">'Spacer 4'!$A$1:$D$36</definedName>
    <definedName name="_xlnm.Print_Area" localSheetId="14">'Spacer 5'!$A$1:$D$36</definedName>
    <definedName name="_xlnm.Print_Area" localSheetId="16">'Spacer 6'!$A$1:$D$36</definedName>
    <definedName name="_xlnm.Print_Area" localSheetId="18">'Spacer 7'!$A$1:$D$36</definedName>
    <definedName name="_xlnm.Print_Area" localSheetId="17">'Stats by Customer Class'!$A$1:$BV$31</definedName>
    <definedName name="_xlnm.Print_Area" localSheetId="0">'Title Page '!$A$1:$G$35</definedName>
    <definedName name="_xlnm.Print_Area" localSheetId="2">'ToC '!$A$1:$F$32</definedName>
    <definedName name="_xlnm.Print_Area" localSheetId="15">'Unit SQR'!$A$1:$BV$36</definedName>
    <definedName name="_xlnm.Print_Titles" localSheetId="7">BS!$A:$A,BS!$1:$1</definedName>
    <definedName name="_xlnm.Print_Titles" localSheetId="13">General!$A:$A,General!$1:$1</definedName>
    <definedName name="_xlnm.Print_Titles" localSheetId="19">Glossary!$1:$1</definedName>
    <definedName name="_xlnm.Print_Titles" localSheetId="4">'Industry BS'!$1:$1</definedName>
    <definedName name="_xlnm.Print_Titles" localSheetId="6">'Industry Gen'!$1:$1</definedName>
    <definedName name="_xlnm.Print_Titles" localSheetId="9">IS!$A:$A,IS!$1:$1</definedName>
    <definedName name="_xlnm.Print_Titles" localSheetId="3">Notes!$C:$C,Notes!$1:$2</definedName>
    <definedName name="_xlnm.Print_Titles" localSheetId="11">Ratios!$A:$A</definedName>
    <definedName name="_xlnm.Print_Titles" localSheetId="1">Spacer!$B:$B,Spacer!$1:$4</definedName>
    <definedName name="_xlnm.Print_Titles" localSheetId="8">'Spacer 2'!$B:$B,'Spacer 2'!$1:$4</definedName>
    <definedName name="_xlnm.Print_Titles" localSheetId="10">'Spacer 3'!$B:$B,'Spacer 3'!$1:$4</definedName>
    <definedName name="_xlnm.Print_Titles" localSheetId="12">'Spacer 4'!$B:$B,'Spacer 4'!$1:$4</definedName>
    <definedName name="_xlnm.Print_Titles" localSheetId="14">'Spacer 5'!$B:$B,'Spacer 5'!$1:$4</definedName>
    <definedName name="_xlnm.Print_Titles" localSheetId="16">'Spacer 6'!$B:$B,'Spacer 6'!$1:$4</definedName>
    <definedName name="_xlnm.Print_Titles" localSheetId="18">'Spacer 7'!$B:$B,'Spacer 7'!$1:$4</definedName>
    <definedName name="_xlnm.Print_Titles" localSheetId="17">'Stats by Customer Class'!$A:$A,'Stats by Customer Class'!$1:$1</definedName>
    <definedName name="_xlnm.Print_Titles" localSheetId="15">'Unit SQR'!$A:$A,'Unit SQR'!$1:$1</definedName>
    <definedName name="TableName">"Dummy"</definedName>
  </definedNames>
  <calcPr calcId="145621"/>
</workbook>
</file>

<file path=xl/calcChain.xml><?xml version="1.0" encoding="utf-8"?>
<calcChain xmlns="http://schemas.openxmlformats.org/spreadsheetml/2006/main">
  <c r="P16" i="13" l="1"/>
  <c r="T16" i="13"/>
  <c r="AR16" i="13"/>
  <c r="BJ16" i="13"/>
  <c r="L30" i="13"/>
  <c r="Y50" i="13"/>
  <c r="BS50" i="13"/>
  <c r="BW50" i="13"/>
  <c r="CI50" i="13"/>
  <c r="U19" i="8"/>
  <c r="BW29" i="14"/>
  <c r="BW17" i="14"/>
  <c r="BW6" i="1"/>
  <c r="BW14" i="14"/>
  <c r="BW4" i="14"/>
  <c r="BW13" i="14"/>
  <c r="BW22" i="1"/>
  <c r="BW16" i="1"/>
  <c r="BW5" i="1"/>
  <c r="BW9" i="1"/>
  <c r="BW11" i="1"/>
  <c r="BW24" i="14"/>
  <c r="BW8" i="1"/>
  <c r="BW25" i="1"/>
  <c r="BW6" i="14"/>
  <c r="BW3" i="1"/>
  <c r="BW28" i="1"/>
  <c r="BW2" i="1"/>
  <c r="BW13" i="1"/>
  <c r="BW21" i="1"/>
  <c r="BW4" i="1"/>
  <c r="BW15" i="14"/>
  <c r="BW26" i="1"/>
  <c r="BW10" i="14"/>
  <c r="BW19" i="1"/>
  <c r="BW23" i="1"/>
  <c r="BW17" i="1"/>
  <c r="BW16" i="14"/>
  <c r="BW24" i="1"/>
  <c r="BW12" i="1"/>
  <c r="BW18" i="1"/>
  <c r="BW8" i="14"/>
  <c r="BW20" i="14" s="1"/>
  <c r="BW7" i="1"/>
  <c r="BW10" i="1"/>
  <c r="BW14" i="1" s="1"/>
  <c r="BW20" i="1"/>
  <c r="BW18" i="14"/>
  <c r="BW27" i="1"/>
  <c r="BW29" i="1" s="1"/>
  <c r="BW23" i="14" l="1"/>
  <c r="BW25" i="14" s="1"/>
  <c r="BW27" i="14" s="1"/>
  <c r="BW31" i="14" s="1"/>
</calcChain>
</file>

<file path=xl/sharedStrings.xml><?xml version="1.0" encoding="utf-8"?>
<sst xmlns="http://schemas.openxmlformats.org/spreadsheetml/2006/main" count="1031" uniqueCount="392">
  <si>
    <t>Veridian Connections Inc.</t>
  </si>
  <si>
    <t>Glossary of Terms</t>
  </si>
  <si>
    <t>Table of Contents</t>
  </si>
  <si>
    <t>Page</t>
  </si>
  <si>
    <t>LIABILITIES &amp; SHAREHOLDERS' EQUITY</t>
  </si>
  <si>
    <t>1005-1070</t>
  </si>
  <si>
    <t>1605-2075</t>
  </si>
  <si>
    <t>2105-2180</t>
  </si>
  <si>
    <t>2505-2525</t>
  </si>
  <si>
    <t>4006-4245</t>
  </si>
  <si>
    <t>4505-4565 + 4805-4850 + 5005-5096</t>
  </si>
  <si>
    <t>4605-4640 + 4905-4965 + 5105-5195</t>
  </si>
  <si>
    <t>5705-5740</t>
  </si>
  <si>
    <t>6005-6045</t>
  </si>
  <si>
    <t>Operating expense</t>
  </si>
  <si>
    <t>Maintenance expense</t>
  </si>
  <si>
    <t>Administrative expense</t>
  </si>
  <si>
    <t>Depreciation and amortization expense</t>
  </si>
  <si>
    <t>Financing expense</t>
  </si>
  <si>
    <t>1200 + 1210</t>
  </si>
  <si>
    <t>2205-2220 + 2250-2256 + 2294</t>
  </si>
  <si>
    <t>2240 + 2242</t>
  </si>
  <si>
    <t>Shareholders' equity</t>
  </si>
  <si>
    <t>Aggregation of Trial Balance (RRR section 2.1.7) accounts</t>
  </si>
  <si>
    <t>(EBIT/Interest Charges)</t>
  </si>
  <si>
    <t>Overhead km of Line</t>
  </si>
  <si>
    <t>SAIDI-Annual</t>
  </si>
  <si>
    <t>SAIFI-Annual</t>
  </si>
  <si>
    <t>CAIDI-Annual</t>
  </si>
  <si>
    <t>Billed kWh per Customer</t>
  </si>
  <si>
    <t>Service Reliability Indices</t>
  </si>
  <si>
    <t>PowerStream Inc.</t>
  </si>
  <si>
    <t xml:space="preserve">General Service &gt;50kW, Large User (&gt;5000kW) and Sub Transmission </t>
  </si>
  <si>
    <t>Number of Large Users</t>
  </si>
  <si>
    <t>Net Income Before Taxes</t>
  </si>
  <si>
    <t>Power and Distribution Revenue</t>
  </si>
  <si>
    <t>Cost of Power and Related Costs</t>
  </si>
  <si>
    <t xml:space="preserve">Total Industry </t>
  </si>
  <si>
    <r>
      <t>Total kWh Purchased</t>
    </r>
    <r>
      <rPr>
        <sz val="10"/>
        <rFont val="Arial"/>
      </rPr>
      <t xml:space="preserve"> represents total kWhs of electricity that has flowed into the distributor's distribution system from the IESO-controlled grid or from a host distributor and from all embedded generation facilities.</t>
    </r>
  </si>
  <si>
    <r>
      <t xml:space="preserve">Low Voltage Connections </t>
    </r>
    <r>
      <rPr>
        <sz val="8"/>
        <rFont val="Arial"/>
        <family val="2"/>
      </rPr>
      <t>(OEB Min. Standard: 90%)</t>
    </r>
  </si>
  <si>
    <r>
      <t xml:space="preserve">High Voltage Connections </t>
    </r>
    <r>
      <rPr>
        <sz val="8"/>
        <rFont val="Arial"/>
        <family val="2"/>
      </rPr>
      <t>(OEB Min. Standard: 90%)</t>
    </r>
  </si>
  <si>
    <r>
      <t xml:space="preserve">Telephone Accessibility </t>
    </r>
    <r>
      <rPr>
        <sz val="8"/>
        <color indexed="8"/>
        <rFont val="Arial"/>
        <family val="2"/>
      </rPr>
      <t>(OEB Min. Standard: 65%)</t>
    </r>
  </si>
  <si>
    <r>
      <t xml:space="preserve">Appointments Met </t>
    </r>
    <r>
      <rPr>
        <sz val="8"/>
        <rFont val="Arial"/>
        <family val="2"/>
      </rPr>
      <t>(OEB Min. Standard: 90%)</t>
    </r>
  </si>
  <si>
    <r>
      <t xml:space="preserve">Written Response to Enquiries </t>
    </r>
    <r>
      <rPr>
        <sz val="8"/>
        <rFont val="Arial"/>
        <family val="2"/>
      </rPr>
      <t>(OEB Min. Standard: 80%)</t>
    </r>
  </si>
  <si>
    <r>
      <t xml:space="preserve">Emergency Urban Response </t>
    </r>
    <r>
      <rPr>
        <sz val="8"/>
        <rFont val="Arial"/>
        <family val="2"/>
      </rPr>
      <t>(OEB Min. Standard: 80%)</t>
    </r>
  </si>
  <si>
    <r>
      <t xml:space="preserve">Emergency Rural Response </t>
    </r>
    <r>
      <rPr>
        <sz val="8"/>
        <rFont val="Arial"/>
        <family val="2"/>
      </rPr>
      <t>(OEB Min. Standard: 80%)</t>
    </r>
  </si>
  <si>
    <r>
      <t xml:space="preserve">Telephone Call Abandon Rate </t>
    </r>
    <r>
      <rPr>
        <sz val="8"/>
        <rFont val="Arial"/>
        <family val="2"/>
      </rPr>
      <t>(OEB Standard: not exceed 10%)</t>
    </r>
  </si>
  <si>
    <r>
      <t xml:space="preserve">Appointments Scheduling </t>
    </r>
    <r>
      <rPr>
        <sz val="8"/>
        <rFont val="Arial"/>
        <family val="2"/>
      </rPr>
      <t>(OEB Min. Standard: 90%)</t>
    </r>
  </si>
  <si>
    <t>Number of Connections</t>
  </si>
  <si>
    <t>Distribution Revenue per Connection</t>
  </si>
  <si>
    <t xml:space="preserve">Loans, notes payable, current portion long term debt </t>
  </si>
  <si>
    <t xml:space="preserve">         See notes 1, 2, 4</t>
  </si>
  <si>
    <t xml:space="preserve">                 See notes 1, 2, 3, 4, 6</t>
  </si>
  <si>
    <t xml:space="preserve">                 See notes 1, 2, 4</t>
  </si>
  <si>
    <t xml:space="preserve">   General Statistics</t>
  </si>
  <si>
    <t>2264 + 2285-2292 if credit balance</t>
  </si>
  <si>
    <t>Kingston Hydro Corporation</t>
  </si>
  <si>
    <t>Niagara Peninsula Energy Inc.</t>
  </si>
  <si>
    <t>Cash &amp; cash equivalents</t>
  </si>
  <si>
    <t>Receivables</t>
  </si>
  <si>
    <t>Inventory</t>
  </si>
  <si>
    <t>Other current assets</t>
  </si>
  <si>
    <t>Property plant &amp; equipment</t>
  </si>
  <si>
    <t xml:space="preserve">Residential </t>
  </si>
  <si>
    <t>2530 + 2550</t>
  </si>
  <si>
    <t>Unmetered Scattered Load Connections</t>
  </si>
  <si>
    <t>Accumulated depreciation &amp; amortization</t>
  </si>
  <si>
    <t>Accounts payable &amp; accrued charges</t>
  </si>
  <si>
    <t>Other current liabilities</t>
  </si>
  <si>
    <t>Long-term debt</t>
  </si>
  <si>
    <t xml:space="preserve">Other deferred amounts &amp; customer deposits </t>
  </si>
  <si>
    <t>Shareholders' Equity</t>
  </si>
  <si>
    <t>Power and distribution revenue</t>
  </si>
  <si>
    <t>Cost of power and related costs</t>
  </si>
  <si>
    <t>Other income</t>
  </si>
  <si>
    <t xml:space="preserve">  Operating</t>
  </si>
  <si>
    <t xml:space="preserve">  Maintenance</t>
  </si>
  <si>
    <t xml:space="preserve">  Administrative</t>
  </si>
  <si>
    <t>Current assets</t>
  </si>
  <si>
    <t xml:space="preserve">Loans and notes payable, and current
    portion of long term debt </t>
  </si>
  <si>
    <t xml:space="preserve">  Financing</t>
  </si>
  <si>
    <t>PILs and Income Taxes</t>
  </si>
  <si>
    <t xml:space="preserve">  Current</t>
  </si>
  <si>
    <t xml:space="preserve">   Balance Sheet</t>
  </si>
  <si>
    <t xml:space="preserve">   Financial Ratios</t>
  </si>
  <si>
    <t xml:space="preserve">   Statistics by Customer Class</t>
  </si>
  <si>
    <t xml:space="preserve">Revenue  </t>
  </si>
  <si>
    <t>Leverage Ratios</t>
  </si>
  <si>
    <t>FINANCIAL RATIOS</t>
  </si>
  <si>
    <r>
      <t>Population Served</t>
    </r>
    <r>
      <rPr>
        <sz val="10"/>
        <rFont val="Arial"/>
      </rPr>
      <t xml:space="preserve"> is the estimated number of people served as customers of the utility.</t>
    </r>
  </si>
  <si>
    <r>
      <t xml:space="preserve">Municipal Population </t>
    </r>
    <r>
      <rPr>
        <sz val="10"/>
        <rFont val="Arial"/>
      </rPr>
      <t>is the Stats Canada population of the municipalities served.  May not equal Population Served as other utilities may also serve the same community.</t>
    </r>
  </si>
  <si>
    <r>
      <t>Seasonal Population</t>
    </r>
    <r>
      <rPr>
        <sz val="10"/>
        <rFont val="Arial"/>
      </rPr>
      <t xml:space="preserve"> represents cottagers etc.</t>
    </r>
  </si>
  <si>
    <r>
      <t>Total kWh Delivered (excluding losses)</t>
    </r>
    <r>
      <rPr>
        <sz val="10"/>
        <rFont val="Arial"/>
      </rPr>
      <t xml:space="preserve"> represents the total kWhs of electricity delivered to all customers in the distributor's licensed service area and to any embedded distributors.</t>
    </r>
  </si>
  <si>
    <r>
      <t>SAIDI</t>
    </r>
    <r>
      <rPr>
        <sz val="10"/>
        <rFont val="Arial"/>
      </rPr>
      <t xml:space="preserve"> is the average forced sustained interruption duration per customer served per year (measured in hours). Calculation is “Total Customer Hours of Interruptions” divided by “Total Number of Customers”.</t>
    </r>
  </si>
  <si>
    <r>
      <t xml:space="preserve">CAIDI </t>
    </r>
    <r>
      <rPr>
        <sz val="10"/>
        <rFont val="Arial"/>
      </rPr>
      <t xml:space="preserve">is the average forced sustained interruption duration experienced by interrupted customers per year (measured in hours). Calculation is SAIDI divided by SAIFI.  </t>
    </r>
  </si>
  <si>
    <r>
      <t>High Voltage Connections</t>
    </r>
    <r>
      <rPr>
        <sz val="10"/>
        <rFont val="Arial"/>
      </rPr>
      <t xml:space="preserve"> is the percentage of new high voltage (&gt;=750 Volts) connection requests where the connection is made within 10 working days of all prerequisites (engineering, safety, etc.) being met. Must be met 90% of the time. </t>
    </r>
  </si>
  <si>
    <r>
      <t>Telephone Accessibility</t>
    </r>
    <r>
      <rPr>
        <sz val="10"/>
        <rFont val="Arial"/>
      </rPr>
      <t xml:space="preserve"> is the percentage of calls to the utility's general inquiry number that are answered in person within 30 seconds. Must be met 65% of the time. </t>
    </r>
  </si>
  <si>
    <r>
      <t>Telephone Call Abandon Rate</t>
    </r>
    <r>
      <rPr>
        <sz val="10"/>
        <rFont val="Arial"/>
        <family val="2"/>
      </rPr>
      <t xml:space="preserve"> is the percentage of qualified calls (abandoned after 30 seconds) to a distributor's customer care telephone number that are abandoned before they are answered. Must be less than 10%.</t>
    </r>
  </si>
  <si>
    <r>
      <t>Appointment Scheduling</t>
    </r>
    <r>
      <rPr>
        <sz val="10"/>
        <rFont val="Arial"/>
        <family val="2"/>
      </rPr>
      <t xml:space="preserve"> is the percentage of when a customer requests an appointment with a distributor, the distributor shall schedule the appointment to take place with in 5 business days. Must be met 90% of the time.</t>
    </r>
  </si>
  <si>
    <r>
      <t xml:space="preserve">Rescheduling a Missed Appointment </t>
    </r>
    <r>
      <rPr>
        <sz val="10"/>
        <rFont val="Arial"/>
        <family val="2"/>
      </rPr>
      <t xml:space="preserve">is the percentage of missed appointments that the customer is contacted within 1 business day to reschedule the appointment. Must be met 100% of the time. </t>
    </r>
  </si>
  <si>
    <r>
      <t xml:space="preserve">Residential Customers </t>
    </r>
    <r>
      <rPr>
        <sz val="10"/>
        <rFont val="Arial"/>
      </rPr>
      <t>applies to an account taking electricity at 750 volts or less where the electricity is used exclusively in a separate metered living accommodation.</t>
    </r>
  </si>
  <si>
    <r>
      <t>General Service &lt; 50 kW</t>
    </r>
    <r>
      <rPr>
        <sz val="10"/>
        <rFont val="Arial"/>
      </rPr>
      <t xml:space="preserve"> </t>
    </r>
    <r>
      <rPr>
        <b/>
        <sz val="10"/>
        <rFont val="Arial"/>
        <family val="2"/>
      </rPr>
      <t>Customers</t>
    </r>
    <r>
      <rPr>
        <sz val="10"/>
        <rFont val="Arial"/>
      </rPr>
      <t xml:space="preserve"> applies to a non residential account taking electricity at 750 volts or less whose average monthly maximum demand is less than, or is forecast to be less than, 50 kW.</t>
    </r>
  </si>
  <si>
    <r>
      <t>General Service 50 to 4,999 kW Customers</t>
    </r>
    <r>
      <rPr>
        <sz val="10"/>
        <rFont val="Arial"/>
      </rPr>
      <t xml:space="preserve"> applies to a non residential account whose average monthly maximum demand used for billing purposes is greater than, or is forecast to be greater than, 50 kW but less than 5,000 kW.</t>
    </r>
  </si>
  <si>
    <r>
      <t>Large User Customers</t>
    </r>
    <r>
      <rPr>
        <sz val="10"/>
        <rFont val="Arial"/>
      </rPr>
      <t xml:space="preserve"> applies to an account whose average monthly maximum demand used for billing purposes is greater than, or is forecast to be greater than, 5,000 kW.  </t>
    </r>
  </si>
  <si>
    <r>
      <t>Sub Transmission</t>
    </r>
    <r>
      <rPr>
        <sz val="10"/>
        <rFont val="Arial"/>
        <family val="2"/>
      </rPr>
      <t xml:space="preserve"> applies to an account who has embedded supply to Local Distribution Companies or an account that is directly connected to and supplied by the Distributors assets. </t>
    </r>
  </si>
  <si>
    <r>
      <t xml:space="preserve">Unmetered Scattered Load </t>
    </r>
    <r>
      <rPr>
        <sz val="10"/>
        <rFont val="Arial"/>
        <family val="2"/>
      </rPr>
      <t xml:space="preserve">refers to certain instances where connections can be provided without metering.  </t>
    </r>
  </si>
  <si>
    <r>
      <t xml:space="preserve">Low Voltage Connections </t>
    </r>
    <r>
      <rPr>
        <sz val="10"/>
        <rFont val="Arial"/>
      </rPr>
      <t xml:space="preserve">is the percentage of new low voltage (&lt;750 Volts) connection requests where the connection is made within 5 working days of all prerequisites (engineering, safety, etc.) being met. Must be met 90% of the time. </t>
    </r>
  </si>
  <si>
    <r>
      <t>Written Response to Enquiries</t>
    </r>
    <r>
      <rPr>
        <sz val="10"/>
        <rFont val="Arial"/>
      </rPr>
      <t xml:space="preserve"> is the percentage of customer inquiries relating to a customer's account and requiring a written response where the response is provided within 10 working days of receipt of the inquiry. Must be met 80% of the time.</t>
    </r>
  </si>
  <si>
    <r>
      <t>Emergency Urban Response</t>
    </r>
    <r>
      <rPr>
        <sz val="10"/>
        <rFont val="Arial"/>
      </rPr>
      <t xml:space="preserve"> is the percentage of emergency (fire, police, etc.) trouble calls where a qualified service person is on site within 60 minutes of the call. Urban areas are defined by the respective municipality. Must be met 80% of the time.</t>
    </r>
  </si>
  <si>
    <r>
      <t>Emergency Rural Response</t>
    </r>
    <r>
      <rPr>
        <sz val="10"/>
        <rFont val="Arial"/>
      </rPr>
      <t xml:space="preserve"> is the percentage of emergency (fire, police, etc.) trouble calls where a qualified service person is on site within 120 minutes of the call. Rural areas are defined by the respective municipality. Must be met 80% of the time.</t>
    </r>
  </si>
  <si>
    <r>
      <t>SAIFI</t>
    </r>
    <r>
      <rPr>
        <sz val="10"/>
        <rFont val="Arial"/>
      </rPr>
      <t xml:space="preserve"> is the average number of forced sustained interruptions experienced per customer served per year (measured in outages). Calculation is the “Total Customer Interruptions” divided by “Total Number of Customers”.</t>
    </r>
  </si>
  <si>
    <r>
      <t xml:space="preserve">Appointments Met  </t>
    </r>
    <r>
      <rPr>
        <sz val="10"/>
        <rFont val="Arial"/>
      </rPr>
      <t>is the percentage of appointments met where customer presence is required. Must be met 90% of the time.</t>
    </r>
  </si>
  <si>
    <t>Earnings before Interest and Taxes</t>
  </si>
  <si>
    <t>Total Expenses</t>
  </si>
  <si>
    <t>Property Plant &amp; Equipment</t>
  </si>
  <si>
    <t>Total Customers</t>
  </si>
  <si>
    <t>Administration</t>
  </si>
  <si>
    <t>Scattered Unmetered Loads</t>
  </si>
  <si>
    <t>Sub Transmission</t>
  </si>
  <si>
    <t>Inter-company investments</t>
  </si>
  <si>
    <t>Per Customer annually</t>
  </si>
  <si>
    <t>Accumulated Assets</t>
  </si>
  <si>
    <t>Non-Current Liabilities excluding debt</t>
  </si>
  <si>
    <t>Power &amp; Distribution Revenue</t>
  </si>
  <si>
    <t>Other Income</t>
  </si>
  <si>
    <t>Balance Sheet</t>
  </si>
  <si>
    <t>Income Statement</t>
  </si>
  <si>
    <t>Cost of Power &amp; Related Costs</t>
  </si>
  <si>
    <t xml:space="preserve">Other Expenses </t>
  </si>
  <si>
    <t>Administrations</t>
  </si>
  <si>
    <t>Amortization</t>
  </si>
  <si>
    <t>Donations &amp; Other Deductions</t>
  </si>
  <si>
    <t>Total Liabilities &amp; Equity</t>
  </si>
  <si>
    <t>Total Revenues</t>
  </si>
  <si>
    <t>Expenses</t>
  </si>
  <si>
    <t>Distribution Revenue per Customer</t>
  </si>
  <si>
    <t>Liquidity Ratios</t>
  </si>
  <si>
    <t>Current Ratio</t>
  </si>
  <si>
    <t>(Current Assets/Current Liabilities)</t>
  </si>
  <si>
    <t>Debt Ratio</t>
  </si>
  <si>
    <t>Debt to Equity Ratio</t>
  </si>
  <si>
    <t>Interest Coverage</t>
  </si>
  <si>
    <t>Overview of Ontario Electricity Distributors</t>
  </si>
  <si>
    <t>Individual Ontario Electricity Distributors</t>
  </si>
  <si>
    <t>Distribution Revenue</t>
  </si>
  <si>
    <t>Number of Customers</t>
  </si>
  <si>
    <t>Large User (&gt;5000 kW)</t>
  </si>
  <si>
    <t>General Service &gt;50kW and Larger User (&gt;5000kW) Customers</t>
  </si>
  <si>
    <t>Number of General Service Customers</t>
  </si>
  <si>
    <t>Number of Larger User</t>
  </si>
  <si>
    <t>Current Assets</t>
  </si>
  <si>
    <t>Non-Current Assets</t>
  </si>
  <si>
    <t>Total Assets</t>
  </si>
  <si>
    <t>Long Term Debt</t>
  </si>
  <si>
    <t>Total Liabilities</t>
  </si>
  <si>
    <t>Haldimand County Hydro Inc.</t>
  </si>
  <si>
    <t>Halton Hills Hydro Inc.</t>
  </si>
  <si>
    <t>Horizon Utilities Corporation</t>
  </si>
  <si>
    <t>Hearst Power Distribution Company Limited</t>
  </si>
  <si>
    <t>Hydro 2000 Inc.</t>
  </si>
  <si>
    <t>Hydro Hawkesbury Inc.</t>
  </si>
  <si>
    <t>Hydro One Brampton Networks Inc.</t>
  </si>
  <si>
    <t>Hydro One Networks Inc.</t>
  </si>
  <si>
    <t>Hydro Ottawa Limited</t>
  </si>
  <si>
    <t>Innisfil Hydro Distribution Systems Limited</t>
  </si>
  <si>
    <t>Kenora Hydro Electric Corporation Ltd.</t>
  </si>
  <si>
    <r>
      <t xml:space="preserve">Billed kWh </t>
    </r>
    <r>
      <rPr>
        <sz val="10"/>
        <rFont val="Arial"/>
        <family val="2"/>
      </rPr>
      <t>(meter read) refers to the yearly billed kWhs without the loss factor.</t>
    </r>
  </si>
  <si>
    <t>Kitchener-Wilmot Hydro Inc.</t>
  </si>
  <si>
    <t>Lakefront Utilities Inc.</t>
  </si>
  <si>
    <t>Lakeland Power Distribution Ltd.</t>
  </si>
  <si>
    <t>London Hydro Inc.</t>
  </si>
  <si>
    <t>1100-1170</t>
  </si>
  <si>
    <t>1305-1350</t>
  </si>
  <si>
    <t>Other non-current assets</t>
  </si>
  <si>
    <t>Employee future benefits</t>
  </si>
  <si>
    <t>1480-1490</t>
  </si>
  <si>
    <t>Midland Power Utility Corporation</t>
  </si>
  <si>
    <t>Milton Hydro Distribution Inc.</t>
  </si>
  <si>
    <t>Total kWh Purchased</t>
  </si>
  <si>
    <t>Per Total kWh Purchased</t>
  </si>
  <si>
    <t>Niagara-on-the-Lake Hydro Inc.</t>
  </si>
  <si>
    <t xml:space="preserve">Other Income </t>
  </si>
  <si>
    <t>PILS and Income Taxes</t>
  </si>
  <si>
    <t xml:space="preserve">Current </t>
  </si>
  <si>
    <t>Depreciation and Amortization</t>
  </si>
  <si>
    <t>Current liabilities</t>
  </si>
  <si>
    <t>As of</t>
  </si>
  <si>
    <t>SAIFI   (System Average Interruption Frequency Index)</t>
  </si>
  <si>
    <t>SAIDI   (System Average Interruption Duration Index)</t>
  </si>
  <si>
    <t>CAIDI   (Customer Average Interruption Duration Index)</t>
  </si>
  <si>
    <t>Industry</t>
  </si>
  <si>
    <t>Industry Excluding Hydro One Networks</t>
  </si>
  <si>
    <t>Number of Sub Transmission Customers</t>
  </si>
  <si>
    <t xml:space="preserve">Expenses </t>
  </si>
  <si>
    <t>General Service (50-4999kW) Customers</t>
  </si>
  <si>
    <t>Average Power &amp; Distribution Revenue less Cost of Power &amp; Related Costs</t>
  </si>
  <si>
    <t>Average Cost of Power &amp; Related Costs</t>
  </si>
  <si>
    <r>
      <t xml:space="preserve">Loss of Supply Adjusted Service Reliability Indices </t>
    </r>
    <r>
      <rPr>
        <sz val="10"/>
        <rFont val="Arial"/>
        <family val="2"/>
      </rPr>
      <t xml:space="preserve">exclude outages caused by a loss of supply. Loss of supply refers to customer interruptions due to problems in the bulk electricity supply system. For this purpose, the bulk electricity supply system is distinguished from the distributor’s system based on ownership demarcation. </t>
    </r>
  </si>
  <si>
    <t>NOTES</t>
  </si>
  <si>
    <t>Loss of Supply Adjusted Service Reliability Indices</t>
  </si>
  <si>
    <r>
      <t xml:space="preserve">Liquidity Ratios </t>
    </r>
    <r>
      <rPr>
        <sz val="11"/>
        <rFont val="Arial"/>
        <family val="2"/>
      </rPr>
      <t>measure the availability of cash to pay debt.</t>
    </r>
  </si>
  <si>
    <r>
      <t xml:space="preserve">Current Ratio </t>
    </r>
    <r>
      <rPr>
        <sz val="11"/>
        <rFont val="Arial"/>
        <family val="2"/>
      </rPr>
      <t>is a financial ratio that measures whether or not a firm has enough resources to pay its debts over the next 12 months.</t>
    </r>
  </si>
  <si>
    <r>
      <t xml:space="preserve">Leverage Ratios </t>
    </r>
    <r>
      <rPr>
        <sz val="11"/>
        <rFont val="Arial"/>
        <family val="2"/>
      </rPr>
      <t xml:space="preserve">are the financial statement ratios which show the degree to which the business is leveraging itself through its use of borrowed money. </t>
    </r>
  </si>
  <si>
    <r>
      <t>Interest Coverage Ratio</t>
    </r>
    <r>
      <rPr>
        <sz val="11"/>
        <rFont val="Times New Roman"/>
        <family val="1"/>
      </rPr>
      <t xml:space="preserve"> </t>
    </r>
    <r>
      <rPr>
        <sz val="11"/>
        <rFont val="Arial"/>
        <family val="2"/>
      </rPr>
      <t>is used to determine a firm's ability to pay interest on outstanding debt.</t>
    </r>
  </si>
  <si>
    <r>
      <t xml:space="preserve">Profitability Ratios </t>
    </r>
    <r>
      <rPr>
        <sz val="11"/>
        <rFont val="Arial"/>
        <family val="2"/>
      </rPr>
      <t>measure the firm's use of its assets and control of its expenses to generate an acceptable rate of return.</t>
    </r>
  </si>
  <si>
    <r>
      <t>Total Distribution Losses</t>
    </r>
    <r>
      <rPr>
        <b/>
        <sz val="10"/>
        <rFont val="Arial"/>
        <family val="2"/>
      </rPr>
      <t xml:space="preserve"> (kwh)</t>
    </r>
    <r>
      <rPr>
        <sz val="10"/>
        <rFont val="Arial"/>
      </rPr>
      <t xml:space="preserve"> is the sum of distribution system line losses, metering error and energy theft.</t>
    </r>
  </si>
  <si>
    <t>Operating</t>
  </si>
  <si>
    <r>
      <t xml:space="preserve">Return on Equity </t>
    </r>
    <r>
      <rPr>
        <sz val="11"/>
        <rFont val="Arial"/>
        <family val="2"/>
      </rPr>
      <t>measures the actual rate of return on the balance sheet shareholders' equity.</t>
    </r>
  </si>
  <si>
    <t>Westario Power Inc.</t>
  </si>
  <si>
    <t>Whitby Hydro Electric Corporation</t>
  </si>
  <si>
    <t>Woodstock Hydro Services Inc.</t>
  </si>
  <si>
    <t>Residential Customers</t>
  </si>
  <si>
    <t xml:space="preserve"> </t>
  </si>
  <si>
    <t xml:space="preserve">Financing </t>
  </si>
  <si>
    <t>Algoma Power Inc.</t>
  </si>
  <si>
    <t>Canadian Niagara Power Inc.</t>
  </si>
  <si>
    <t>1180 + 1190 + 2290 if debit balance + 2296 if debit balance</t>
  </si>
  <si>
    <t>EnWin Utilities Ltd.</t>
  </si>
  <si>
    <t>Per total kWh Purchased</t>
  </si>
  <si>
    <t>Average monthly total kWh consumed per customer</t>
  </si>
  <si>
    <t>OM&amp;A per customer</t>
  </si>
  <si>
    <t>Net Fixed Assets per customer</t>
  </si>
  <si>
    <t>Interest Expense</t>
  </si>
  <si>
    <t>Taxes</t>
  </si>
  <si>
    <t>Regulatory Assets</t>
  </si>
  <si>
    <t>Atikokan Hydro Inc.</t>
  </si>
  <si>
    <t>Bluewater Power Distribution Corporation</t>
  </si>
  <si>
    <t>Brant County Power Inc.</t>
  </si>
  <si>
    <t>Brantford Power Inc.</t>
  </si>
  <si>
    <t>Burlington Hydro Inc.</t>
  </si>
  <si>
    <t>Cambridge and North Dumfries Hydro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</si>
  <si>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</si>
  <si>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</si>
  <si>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</si>
  <si>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</si>
  <si>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</si>
  <si>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</si>
  <si>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</si>
  <si>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</si>
  <si>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</si>
  <si>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Frances Power Corporation</t>
  </si>
  <si>
    <t>Greater Sudbury Hydro Inc.</t>
  </si>
  <si>
    <t>Grimsby Power Incorporated</t>
  </si>
  <si>
    <t>Guelph Hydro Electric Systems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</si>
  <si>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</si>
  <si>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</si>
  <si>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</si>
  <si>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</si>
  <si>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</si>
  <si>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</si>
  <si>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</si>
  <si>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</si>
  <si>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</si>
  <si>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Parry Sound Power Corporation</t>
  </si>
  <si>
    <t>Peterborough Distribution Incorporated</t>
  </si>
  <si>
    <t>Renfrew Hydro Inc.</t>
  </si>
  <si>
    <t>Rideau St. Lawrence Distribution Inc.</t>
  </si>
  <si>
    <t>Sioux Lookout Hydro Inc.</t>
  </si>
  <si>
    <t>St. Thomas Energy Inc.</t>
  </si>
  <si>
    <t>Thunder Bay Hydro Electricity Distribution Inc.</t>
  </si>
  <si>
    <t>Tillsonburg Hydro Inc.</t>
  </si>
  <si>
    <t>Toronto Hydro-Electric System Limited</t>
  </si>
  <si>
    <t>Wasaga Distribution Inc.</t>
  </si>
  <si>
    <t>Waterloo North Hydro Inc.</t>
  </si>
  <si>
    <t>Welland Hydro-Electric System Corp.</t>
  </si>
  <si>
    <t>Wellington North Power Inc.</t>
  </si>
  <si>
    <t>West Coast Huron Energy Inc.</t>
  </si>
  <si>
    <t>OM&amp;A Per Customer</t>
  </si>
  <si>
    <t>% Rural</t>
  </si>
  <si>
    <t>% Urban</t>
  </si>
  <si>
    <t>Maintenance</t>
  </si>
  <si>
    <t>Total Service Area (sq km)</t>
  </si>
  <si>
    <t>Rural Service Area (sq km)</t>
  </si>
  <si>
    <t>Urban Service Area (sq km)</t>
  </si>
  <si>
    <t>Large User (&gt;5000kW) Customers</t>
  </si>
  <si>
    <t>GENERAL STATISTICS</t>
  </si>
  <si>
    <t>UNITIZED STATISTICS</t>
  </si>
  <si>
    <t># of Customers per sq km of Service Area</t>
  </si>
  <si>
    <t># of Customers per km of Line</t>
  </si>
  <si>
    <t>Overhead km of line</t>
  </si>
  <si>
    <t>Underground km of line</t>
  </si>
  <si>
    <t>Per Customer Annually</t>
  </si>
  <si>
    <t>Avg Monthly kWh Consumed per Customer</t>
  </si>
  <si>
    <t xml:space="preserve">  Depreciation and Amortization</t>
  </si>
  <si>
    <t xml:space="preserve">Billed kWh </t>
  </si>
  <si>
    <t>Total km of Line</t>
  </si>
  <si>
    <t>Underground km of Line</t>
  </si>
  <si>
    <t>.</t>
  </si>
  <si>
    <t>Total Distribution Losses (kWh)</t>
  </si>
  <si>
    <t>Net Fixed Assets per Customer</t>
  </si>
  <si>
    <t>Net Property Plant &amp; Equipment</t>
  </si>
  <si>
    <t xml:space="preserve">Loans and notes payable, and current portion of long-term debt </t>
  </si>
  <si>
    <t>Inter-company long-term debt &amp; advances</t>
  </si>
  <si>
    <t>General Service &lt;50kW Customers</t>
  </si>
  <si>
    <t>Net Income</t>
  </si>
  <si>
    <t>Per Customer</t>
  </si>
  <si>
    <t>Number of GS &gt;50kW Customers</t>
  </si>
  <si>
    <t>Other deferred amounts &amp; customer deposits</t>
  </si>
  <si>
    <t>Avg Peak (kW) per Customer</t>
  </si>
  <si>
    <t>Total kWh Delivered (excluding losses)</t>
  </si>
  <si>
    <t>Financial Statement Return on Assets</t>
  </si>
  <si>
    <t>Financial Statement Return on Equity</t>
  </si>
  <si>
    <t>Profitability Ratios</t>
  </si>
  <si>
    <t>Billed kWh per Connection</t>
  </si>
  <si>
    <t>Inter-company receivables</t>
  </si>
  <si>
    <t>Inter-company payables</t>
  </si>
  <si>
    <t>SERVICE QUALITY REQUIREMENTS</t>
  </si>
  <si>
    <t>Service Quality Requirements</t>
  </si>
  <si>
    <t xml:space="preserve">   Unitized Statistics and Service Quality Requirements</t>
  </si>
  <si>
    <t>FINANCIAL INFORMATION</t>
  </si>
  <si>
    <r>
      <t xml:space="preserve">Rescheduling a Missed Appointment </t>
    </r>
    <r>
      <rPr>
        <sz val="8"/>
        <rFont val="Arial"/>
        <family val="2"/>
      </rPr>
      <t>(OEB Standard: 100%)</t>
    </r>
  </si>
  <si>
    <r>
      <t xml:space="preserve">Reconnection Performance Standard </t>
    </r>
    <r>
      <rPr>
        <sz val="10"/>
        <rFont val="Arial"/>
        <family val="2"/>
      </rPr>
      <t xml:space="preserve">is the percentage of customers disconnected for non-payment who were reconnected within two business days. Must be met 85% of the time. </t>
    </r>
  </si>
  <si>
    <t>General Service (&lt;50 kW)</t>
  </si>
  <si>
    <t>General Service (50-4999 kW)</t>
  </si>
  <si>
    <t xml:space="preserve">   N/A - Denominator is zero. </t>
  </si>
  <si>
    <t>Total debt</t>
  </si>
  <si>
    <r>
      <t>Debt Ratio</t>
    </r>
    <r>
      <rPr>
        <sz val="11"/>
        <rFont val="Arial"/>
        <family val="2"/>
      </rPr>
      <t xml:space="preserve"> is debt over total assets.</t>
    </r>
  </si>
  <si>
    <r>
      <t>Debt to Equity Ratio</t>
    </r>
    <r>
      <rPr>
        <sz val="11"/>
        <rFont val="Arial"/>
        <family val="2"/>
      </rPr>
      <t xml:space="preserve"> is debt over total equity. </t>
    </r>
  </si>
  <si>
    <t>(Debt/Total Assets)</t>
  </si>
  <si>
    <t>(Debt/Total Equity)</t>
  </si>
  <si>
    <t>2225, 2260, 2262, 2268, 2270, 2272</t>
  </si>
  <si>
    <t>2225 + 2242 + 2260 + 2262 + 2270 + 2505-2525 + 2550</t>
  </si>
  <si>
    <t>COLLUS PowerStream Corp.</t>
  </si>
  <si>
    <t>Entegrus Powerlines Inc.</t>
  </si>
  <si>
    <t>Newmarket-Tay Power Distribution Ltd.</t>
  </si>
  <si>
    <t>Other comprehensive income</t>
  </si>
  <si>
    <t>7005-7030</t>
  </si>
  <si>
    <t>5205-5215 + 5305-5695 + 6105 + 6205-6225 + 6310-6415</t>
  </si>
  <si>
    <t>(Comprehensive Income/Total Equity)</t>
  </si>
  <si>
    <t>(Comprehensive Income/Total Assets)</t>
  </si>
  <si>
    <t>Comprehensive Income</t>
  </si>
  <si>
    <t>Other Comprehensive Income</t>
  </si>
  <si>
    <t>Comprehensive Income per customer</t>
  </si>
  <si>
    <t xml:space="preserve">2265+ 2306 + 2312 + 2313 </t>
  </si>
  <si>
    <t>1405-1475 + 1495 + 2350 if debit balance</t>
  </si>
  <si>
    <t>2305 + 2308-2348 + 2410 + 2415 + 2435 + 2440</t>
  </si>
  <si>
    <t>3005-3090</t>
  </si>
  <si>
    <t xml:space="preserve"> 4305-4420+ 6305</t>
  </si>
  <si>
    <t>Deferred taxes</t>
  </si>
  <si>
    <t>Deferred</t>
  </si>
  <si>
    <t xml:space="preserve">  Deferred</t>
  </si>
  <si>
    <t>Net Income (Loss)</t>
  </si>
  <si>
    <t>Other Comprehensive Income (Loss)</t>
  </si>
  <si>
    <t>Comprehensive Income (Loss)</t>
  </si>
  <si>
    <t>Current tax</t>
  </si>
  <si>
    <t xml:space="preserve">Deferred tax </t>
  </si>
  <si>
    <t>2296 if credit balance + 2350 if credit balance</t>
  </si>
  <si>
    <t>December 31, 2013</t>
  </si>
  <si>
    <t>Year ended 
December 31, 2013</t>
  </si>
  <si>
    <t>Balance Sheet
As of 
December 31, 2013</t>
  </si>
  <si>
    <t xml:space="preserve">Financial Ratios                                                         For the year ended 
December 31, 2013                   </t>
  </si>
  <si>
    <t xml:space="preserve">General Statistics                                                        For the year ended 
December 31, 2013                     </t>
  </si>
  <si>
    <t>Unitized Statistics and Service Quality Requirements
For the year ended 
December 31, 2013</t>
  </si>
  <si>
    <t xml:space="preserve">Statistics by Customer Class                       For the year ended 
December 31, 2013                                          </t>
  </si>
  <si>
    <r>
      <t xml:space="preserve">Reconnection Performance Standards </t>
    </r>
    <r>
      <rPr>
        <sz val="8"/>
        <rFont val="Arial"/>
        <family val="2"/>
      </rPr>
      <t>(OEB Min. Standard: 85%)</t>
    </r>
  </si>
  <si>
    <r>
      <t xml:space="preserve">New Micro-embedded Generation Facilities Connected </t>
    </r>
    <r>
      <rPr>
        <sz val="8"/>
        <rFont val="Arial"/>
        <family val="2"/>
      </rPr>
      <t>(OEB Min. Standard: 90%)</t>
    </r>
  </si>
  <si>
    <t>4705-4751</t>
  </si>
  <si>
    <t>Comprehensive Income Per Customer</t>
  </si>
  <si>
    <r>
      <t>Financial Statement Disclosures</t>
    </r>
    <r>
      <rPr>
        <sz val="12"/>
        <rFont val="Arial"/>
        <family val="2"/>
      </rPr>
      <t xml:space="preserve">
1.   Balance sheet and income statement disclosures reflect the utilities’ audited financial statements.
2.   Accounting and financial statement disclosures have changed during the period from 2010 to present. Year-over-year comparisons and trending 
      may be affected, particularly with property, plant &amp; equipment and accumulated depreciation &amp; amortization for those utilities that adopted MIFRS.
3.   Debit balances reported in credit fields were reclassified to assets; and credit balances in debit fields were reclassified to liabilities.
4.   Since 2011, total debt is used to calculate the debt ratio and debt to equity ratio. 
5.   Regulatory assets and liabilities are netted together and classified as regulatory assets or liabilities (net) depending on sign.
6.   Deferred tax assets and liabilities may have been classified by utilities as regulatory assets or liabilities in their filings with the Board.  Wherever 
      possible, this has been classified in the yearbook as other non-current assets or deferred tax liabilities depending on sign.
7.  Intangible assets and related accumulated amortization have been included in property, plant &amp; equipment and accumulated depreciation and
     amortization respectively.
8.  The grouping formerly known as other expense has been included in administrative expense.
</t>
    </r>
  </si>
  <si>
    <r>
      <rPr>
        <b/>
        <sz val="10"/>
        <rFont val="Arial"/>
        <family val="2"/>
      </rPr>
      <t>New Micro-embedded Generation Facilities Connected</t>
    </r>
    <r>
      <rPr>
        <sz val="10"/>
        <rFont val="Arial"/>
        <family val="2"/>
      </rPr>
      <t xml:space="preserve"> is the percentage of new micro-embedded generation facilities connected to its distribution system within 5 business days. Must be met 90% of the time. </t>
    </r>
  </si>
  <si>
    <t>Background on Statistical Yearbook 
of Electricity Distributors</t>
  </si>
  <si>
    <t xml:space="preserve">The Ontario Energy Board (the "Board") is the regulator of Ontario's natural gas and electricity sectors. In the electricity sector, the Board sets transmission and distribution rates, and approves the Independent Electricity System Operator's ("IESO") and Ontario Power Authority's ("OPA") budgets and fees. The Board also sets the rate for the Standard Supply Service for distribution utilities that supply electricity (commodity) directly to consumers. </t>
  </si>
  <si>
    <t>The Board provides this Yearbook of Electricity Distributors to publish the financial and operational information collected from electricity distributors. It is compiled from data submitted by the distributors through the Reporting and Record-Keeping Requirements.*  Hydro One Remote Communities and direct connections to the transmission grid are not presented. This Yearbook is also available electronically on the Board's website.</t>
  </si>
  <si>
    <t>Annual Average Cost of Power &amp; Related Costs</t>
  </si>
  <si>
    <r>
      <t>Note:</t>
    </r>
    <r>
      <rPr>
        <sz val="10"/>
        <color indexed="8"/>
        <rFont val="Arial"/>
        <family val="2"/>
      </rPr>
      <t xml:space="preserve"> Outage statistics report all outages affecting customers including those arising from within the distributor service area and those arising upstream from the distributor.</t>
    </r>
  </si>
  <si>
    <t>Gross Capital Additions for the Year ($)</t>
  </si>
  <si>
    <t>Full-time Equivalent Number of Employees</t>
  </si>
  <si>
    <t>High Voltage Capital Additions for the Year ($)</t>
  </si>
  <si>
    <t>Gross Capital Expenditures for the Year ($)</t>
  </si>
  <si>
    <t>* Tillsonburg Hydro's RRR 2.1.4 for 2013 was not available for publication.</t>
  </si>
  <si>
    <t>Income Statement
For the year ended 
December 31, 2013</t>
  </si>
  <si>
    <t xml:space="preserve">   Income Statement</t>
  </si>
  <si>
    <t xml:space="preserve">Regulatory assets </t>
  </si>
  <si>
    <t>Regulatory liabilities</t>
  </si>
  <si>
    <t xml:space="preserve">Regulatory liabilities </t>
  </si>
  <si>
    <t>Regulatory assets</t>
  </si>
  <si>
    <t>*The following distributors have not filed RRR information:  Attawapiskat Power Corporation, Fort Albany Power Corporation and Kashechewan Power Corporation.</t>
  </si>
  <si>
    <t>1505-1595 + 2405 + 2425 if debit balance</t>
  </si>
  <si>
    <t>1505-1595 + 2405 + 2425 if credit balance</t>
  </si>
  <si>
    <t>N/A</t>
  </si>
  <si>
    <r>
      <t xml:space="preserve">Capital Additions </t>
    </r>
    <r>
      <rPr>
        <sz val="10"/>
        <rFont val="Arial"/>
      </rPr>
      <t xml:space="preserve">represent the investment for assets (including high voltage assets) placed in-service. </t>
    </r>
  </si>
  <si>
    <r>
      <t xml:space="preserve">High Voltage Capital Additions </t>
    </r>
    <r>
      <rPr>
        <sz val="10"/>
        <rFont val="Arial"/>
        <family val="2"/>
      </rPr>
      <t>represent the investment for high voltage assets placed in-service.</t>
    </r>
  </si>
  <si>
    <r>
      <rPr>
        <sz val="12"/>
        <rFont val="Arial"/>
        <family val="2"/>
      </rPr>
      <t xml:space="preserve">
</t>
    </r>
    <r>
      <rPr>
        <b/>
        <sz val="12"/>
        <rFont val="Arial"/>
        <family val="2"/>
      </rPr>
      <t xml:space="preserve">Statistical
</t>
    </r>
    <r>
      <rPr>
        <sz val="12"/>
        <rFont val="Arial"/>
        <family val="2"/>
      </rPr>
      <t>9. L</t>
    </r>
    <r>
      <rPr>
        <sz val="12"/>
        <rFont val="Arial"/>
        <family val="2"/>
      </rPr>
      <t xml:space="preserve">oss of Supply Adjusted Service Reliability Indices are published under the Unitized Statistics and Service Quality Requirements tab.
10. Total customer figure is the sum of residential, GS&lt;50, GS&gt;50, large user and sub transmission rate classes. 
11.  Full time equivalent number of employees statistic is published under the General Statistics tab. </t>
    </r>
  </si>
  <si>
    <r>
      <t>Winter Peak (kW)</t>
    </r>
    <r>
      <rPr>
        <sz val="10"/>
        <rFont val="Arial"/>
      </rPr>
      <t xml:space="preserve"> is the peak load on the distributor system from October to March, including embedded generation.</t>
    </r>
  </si>
  <si>
    <r>
      <t>Summer Peak (kW)</t>
    </r>
    <r>
      <rPr>
        <sz val="10"/>
        <rFont val="Arial"/>
      </rPr>
      <t xml:space="preserve"> is the peak load on the distributor system from April to September, including embedded generation.</t>
    </r>
  </si>
  <si>
    <r>
      <t xml:space="preserve">Average Peak (kW) </t>
    </r>
    <r>
      <rPr>
        <sz val="10"/>
        <rFont val="Arial"/>
      </rPr>
      <t>is the average of daily peaks throughout the year, including embedded generation.</t>
    </r>
  </si>
  <si>
    <r>
      <t xml:space="preserve">Capital Expenditures </t>
    </r>
    <r>
      <rPr>
        <sz val="10"/>
        <rFont val="Arial"/>
        <family val="2"/>
      </rPr>
      <t>represent the overall investment for assets and include assets not placed in service (CWIP).</t>
    </r>
  </si>
  <si>
    <t>Winter Peak (kW)</t>
  </si>
  <si>
    <t>Summer Peak (kW)</t>
  </si>
  <si>
    <t>Average Peak (kW)</t>
  </si>
  <si>
    <t xml:space="preserve">December in 2013 was an unusual month when the province of Ontario experienced a major ice storm. Excluding the outage statistics for the month of December 2013, the SAIDI, SAIFI, and CAIDI for the industry would be 7.33, 2.34 and 3.14 respectively. </t>
  </si>
  <si>
    <t xml:space="preserve">December in 2013 was an unusual month when the province of Ontario experienced a major ice storm. Excluding the outage statistics for month of December 2013, the SAIDI, SAIFI, and CAIDI for the industry excluding Hydro One Networks would be 2.92, 1.78 and 1.64 respectively. </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</si>
</sst>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_-;\-* #,##0_-;_-* &quot;-&quot;_-;_-@_-"/>
    <numFmt numFmtId="44" formatCode="_-&quot;$&quot;* #,##0.00_-;\-&quot;$&quot;* #,##0.00_-;_-&quot;$&quot;* &quot;-&quot;??_-;_-@_-"/>
    <numFmt numFmtId="43" formatCode="_-* #,##0.00_-;\-* #,##0.00_-;_-* &quot;-&quot;??_-;_-@_-"/>
    <numFmt numFmtId="164" formatCode="&quot;$&quot;#,##0"/>
    <numFmt numFmtId="165" formatCode="0.0%"/>
    <numFmt numFmtId="166" formatCode="&quot;$&quot;* #,##0_);[Red]&quot;$&quot;* \(#,##0\);&quot;$&quot;* &quot;-&quot;"/>
    <numFmt numFmtId="167" formatCode="&quot;$&quot;* #,##0.000_);[Red]&quot;$&quot;* \(#,##0.000\);&quot;$&quot;* &quot;-&quot;"/>
    <numFmt numFmtId="168" formatCode="&quot;$&quot;* #,##0.00_);[Red]&quot;$&quot;* \(#,##0.00\);&quot;$&quot;* &quot;-&quot;"/>
    <numFmt numFmtId="169" formatCode="* #,##0_);[Red]* \(#,##0\);* &quot;-&quot;"/>
    <numFmt numFmtId="170" formatCode="* #,##0_);[Red]* \(#,##0\);* &quot;-&quot;__;"/>
    <numFmt numFmtId="171" formatCode="&quot;$&quot;* #,##0_);&quot;$&quot;* \(#,##0\);&quot;$&quot;* &quot;-&quot;"/>
    <numFmt numFmtId="172" formatCode="&quot;$&quot;* #,##0.00_);&quot;$&quot;* \(#,##0.00\);&quot;$&quot;* &quot;-&quot;"/>
    <numFmt numFmtId="173" formatCode="* #,##0_);* \(#,##0\);* &quot;-&quot;__;"/>
    <numFmt numFmtId="174" formatCode="* #,##0_);* \(#,##0\);* &quot;-&quot;"/>
    <numFmt numFmtId="175" formatCode="_-&quot;$&quot;* #,##0_-;\-&quot;$&quot;* #,##0_-;_-&quot;$&quot;* &quot;-&quot;??_-;_-@_-"/>
    <numFmt numFmtId="176" formatCode="_-* #,##0.0000_-;\-* #,##0.0000_-;_-* &quot;-&quot;??_-;_-@_-"/>
    <numFmt numFmtId="177" formatCode="&quot;$&quot;* #,##0.0000_);[Red]&quot;$&quot;* \(#,##0.0000\);&quot;$&quot;* &quot;-&quot;"/>
    <numFmt numFmtId="178" formatCode="_(* #,##0_);_(* \(#,##0\);_(* &quot;-&quot;??_);_(@_)"/>
    <numFmt numFmtId="179" formatCode="_-* #,##0_-;\-* #,##0_-;_-* &quot;-&quot;??_-;_-@_-"/>
    <numFmt numFmtId="180" formatCode="_-&quot;$&quot;* #,##0.000_-;\-&quot;$&quot;* #,##0.000_-;_-&quot;$&quot;* &quot;-&quot;??_-;_-@_-"/>
    <numFmt numFmtId="181" formatCode="0.000"/>
    <numFmt numFmtId="182" formatCode="_-* #,##0.000_-;\-* #,##0.000_-;_-* &quot;-&quot;??_-;_-@_-"/>
  </numFmts>
  <fonts count="76" x14ac:knownFonts="1">
    <font>
      <sz val="10"/>
      <color indexed="8"/>
      <name val="Arial"/>
    </font>
    <font>
      <sz val="10"/>
      <name val="Arial"/>
    </font>
    <font>
      <sz val="8"/>
      <name val="Arial"/>
      <family val="2"/>
    </font>
    <font>
      <b/>
      <sz val="10"/>
      <color indexed="8"/>
      <name val="Arial"/>
      <family val="2"/>
    </font>
    <font>
      <b/>
      <sz val="10"/>
      <name val="Arial"/>
      <family val="2"/>
    </font>
    <font>
      <sz val="10"/>
      <color indexed="8"/>
      <name val="Arial"/>
      <family val="2"/>
    </font>
    <font>
      <sz val="20"/>
      <name val="Arial"/>
      <family val="2"/>
    </font>
    <font>
      <sz val="26"/>
      <name val="Arial"/>
      <family val="2"/>
    </font>
    <font>
      <b/>
      <sz val="12"/>
      <name val="Arial"/>
      <family val="2"/>
    </font>
    <font>
      <sz val="11"/>
      <name val="Arial"/>
      <family val="2"/>
    </font>
    <font>
      <b/>
      <u/>
      <sz val="11"/>
      <name val="Arial"/>
      <family val="2"/>
    </font>
    <font>
      <b/>
      <sz val="11"/>
      <name val="Arial"/>
      <family val="2"/>
    </font>
    <font>
      <sz val="11"/>
      <color indexed="9"/>
      <name val="Arial"/>
      <family val="2"/>
    </font>
    <font>
      <sz val="10"/>
      <color indexed="9"/>
      <name val="Arial"/>
      <family val="2"/>
    </font>
    <font>
      <sz val="10"/>
      <name val="Arial"/>
      <family val="2"/>
    </font>
    <font>
      <b/>
      <sz val="11"/>
      <name val="Arial"/>
      <family val="2"/>
    </font>
    <font>
      <b/>
      <u/>
      <sz val="10"/>
      <color indexed="8"/>
      <name val="Arial"/>
      <family val="2"/>
    </font>
    <font>
      <b/>
      <sz val="10"/>
      <color indexed="8"/>
      <name val="Arial"/>
      <family val="2"/>
    </font>
    <font>
      <sz val="10"/>
      <name val="Arial"/>
      <family val="2"/>
    </font>
    <font>
      <b/>
      <u/>
      <sz val="10"/>
      <name val="Arial"/>
      <family val="2"/>
    </font>
    <font>
      <sz val="10"/>
      <name val="Arial"/>
      <family val="2"/>
    </font>
    <font>
      <b/>
      <sz val="10"/>
      <name val="Arial"/>
      <family val="2"/>
    </font>
    <font>
      <sz val="10"/>
      <name val="Arial"/>
      <family val="2"/>
    </font>
    <font>
      <b/>
      <sz val="9"/>
      <name val="Arial"/>
      <family val="2"/>
    </font>
    <font>
      <sz val="12"/>
      <name val="Arial"/>
      <family val="2"/>
    </font>
    <font>
      <b/>
      <sz val="14"/>
      <name val="Arial"/>
      <family val="2"/>
    </font>
    <font>
      <sz val="10"/>
      <name val="Arial"/>
      <family val="2"/>
    </font>
    <font>
      <sz val="11"/>
      <name val="Arial"/>
      <family val="2"/>
    </font>
    <font>
      <b/>
      <sz val="12"/>
      <name val="Arial"/>
      <family val="2"/>
    </font>
    <font>
      <b/>
      <u/>
      <sz val="16"/>
      <name val="Arial"/>
      <family val="2"/>
    </font>
    <font>
      <sz val="10"/>
      <color indexed="10"/>
      <name val="Arial"/>
      <family val="2"/>
    </font>
    <font>
      <sz val="11"/>
      <color indexed="10"/>
      <name val="Arial"/>
      <family val="2"/>
    </font>
    <font>
      <sz val="12"/>
      <name val="Arial"/>
      <family val="2"/>
    </font>
    <font>
      <sz val="26"/>
      <name val="Arial"/>
      <family val="2"/>
    </font>
    <font>
      <sz val="7.5"/>
      <color indexed="8"/>
      <name val="Arial"/>
      <family val="2"/>
    </font>
    <font>
      <b/>
      <sz val="12"/>
      <color indexed="8"/>
      <name val="Arial"/>
      <family val="2"/>
    </font>
    <font>
      <sz val="12"/>
      <color indexed="8"/>
      <name val="Arial"/>
      <family val="2"/>
    </font>
    <font>
      <sz val="12"/>
      <color indexed="8"/>
      <name val="Arial"/>
      <family val="2"/>
    </font>
    <font>
      <b/>
      <u/>
      <sz val="13"/>
      <color indexed="8"/>
      <name val="Arial"/>
      <family val="2"/>
    </font>
    <font>
      <sz val="10"/>
      <color indexed="8"/>
      <name val="Arial"/>
      <family val="2"/>
    </font>
    <font>
      <i/>
      <sz val="10"/>
      <color indexed="8"/>
      <name val="Arial"/>
      <family val="2"/>
    </font>
    <font>
      <sz val="10"/>
      <color indexed="8"/>
      <name val="Verdana"/>
      <family val="2"/>
    </font>
    <font>
      <sz val="8"/>
      <color indexed="8"/>
      <name val="Arial"/>
      <family val="2"/>
    </font>
    <font>
      <b/>
      <sz val="10"/>
      <color indexed="10"/>
      <name val="Arial"/>
      <family val="2"/>
    </font>
    <font>
      <sz val="7.5"/>
      <name val="Arial"/>
      <family val="2"/>
    </font>
    <font>
      <sz val="10"/>
      <color indexed="10"/>
      <name val="Arial"/>
      <family val="2"/>
    </font>
    <font>
      <sz val="10"/>
      <color indexed="8"/>
      <name val="Arial"/>
      <family val="2"/>
    </font>
    <font>
      <sz val="9"/>
      <color indexed="8"/>
      <name val="Arial"/>
      <family val="2"/>
    </font>
    <font>
      <b/>
      <sz val="13"/>
      <name val="Arial"/>
      <family val="2"/>
    </font>
    <font>
      <b/>
      <u/>
      <sz val="12"/>
      <name val="Arial"/>
      <family val="2"/>
    </font>
    <font>
      <b/>
      <sz val="12"/>
      <color indexed="8"/>
      <name val="Arial"/>
      <family val="2"/>
    </font>
    <font>
      <b/>
      <u/>
      <sz val="11"/>
      <color indexed="8"/>
      <name val="Arial"/>
      <family val="2"/>
    </font>
    <font>
      <u/>
      <sz val="12"/>
      <name val="Arial"/>
      <family val="2"/>
    </font>
    <font>
      <sz val="11"/>
      <color indexed="8"/>
      <name val="Arial"/>
      <family val="2"/>
    </font>
    <font>
      <sz val="11"/>
      <name val="Times New Roman"/>
      <family val="1"/>
    </font>
    <font>
      <sz val="10"/>
      <color indexed="8"/>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6">
    <border>
      <left/>
      <right/>
      <top/>
      <bottom/>
      <diagonal/>
    </border>
    <border>
      <left style="thin">
        <color indexed="64"/>
      </left>
      <right style="thin">
        <color indexed="64"/>
      </right>
      <top/>
      <bottom/>
      <diagonal/>
    </border>
    <border>
      <left/>
      <right/>
      <top style="thin">
        <color indexed="64"/>
      </top>
      <bottom style="double">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8">
    <xf numFmtId="0" fontId="0" fillId="0" borderId="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17" applyNumberFormat="0" applyAlignment="0" applyProtection="0"/>
    <xf numFmtId="0" fontId="61" fillId="29" borderId="18"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30" borderId="0" applyNumberFormat="0" applyBorder="0" applyAlignment="0" applyProtection="0"/>
    <xf numFmtId="0" fontId="65" fillId="0" borderId="19" applyNumberFormat="0" applyFill="0" applyAlignment="0" applyProtection="0"/>
    <xf numFmtId="0" fontId="66" fillId="0" borderId="20" applyNumberFormat="0" applyFill="0" applyAlignment="0" applyProtection="0"/>
    <xf numFmtId="0" fontId="67" fillId="0" borderId="21"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31" borderId="17" applyNumberFormat="0" applyAlignment="0" applyProtection="0"/>
    <xf numFmtId="0" fontId="70" fillId="0" borderId="22" applyNumberFormat="0" applyFill="0" applyAlignment="0" applyProtection="0"/>
    <xf numFmtId="0" fontId="71" fillId="32" borderId="0" applyNumberFormat="0" applyBorder="0" applyAlignment="0" applyProtection="0"/>
    <xf numFmtId="0" fontId="57" fillId="0" borderId="0"/>
    <xf numFmtId="0" fontId="57" fillId="33" borderId="23" applyNumberFormat="0" applyFont="0" applyAlignment="0" applyProtection="0"/>
    <xf numFmtId="0" fontId="72" fillId="28" borderId="24" applyNumberFormat="0" applyAlignment="0" applyProtection="0"/>
    <xf numFmtId="9" fontId="1" fillId="0" borderId="0" applyFont="0" applyFill="0" applyBorder="0" applyAlignment="0" applyProtection="0"/>
    <xf numFmtId="0" fontId="73" fillId="0" borderId="0" applyNumberFormat="0" applyFill="0" applyBorder="0" applyAlignment="0" applyProtection="0"/>
    <xf numFmtId="0" fontId="74" fillId="0" borderId="25" applyNumberFormat="0" applyFill="0" applyAlignment="0" applyProtection="0"/>
    <xf numFmtId="0" fontId="75" fillId="0" borderId="0" applyNumberFormat="0" applyFill="0" applyBorder="0" applyAlignment="0" applyProtection="0"/>
  </cellStyleXfs>
  <cellXfs count="609">
    <xf numFmtId="0" fontId="0" fillId="0" borderId="0" xfId="0"/>
    <xf numFmtId="0" fontId="4" fillId="2" borderId="0" xfId="0" applyFont="1" applyFill="1"/>
    <xf numFmtId="0" fontId="0" fillId="2" borderId="0" xfId="0" applyFill="1"/>
    <xf numFmtId="0" fontId="4" fillId="2" borderId="0" xfId="0" applyFont="1" applyFill="1" applyAlignment="1"/>
    <xf numFmtId="0" fontId="0" fillId="0" borderId="0" xfId="0" applyFill="1" applyAlignment="1"/>
    <xf numFmtId="0" fontId="1" fillId="0" borderId="0" xfId="0" applyFont="1" applyFill="1" applyBorder="1" applyAlignment="1"/>
    <xf numFmtId="0" fontId="0" fillId="2" borderId="0" xfId="0" applyFill="1" applyAlignment="1"/>
    <xf numFmtId="0" fontId="0" fillId="2" borderId="0" xfId="0" applyFill="1" applyBorder="1" applyAlignment="1"/>
    <xf numFmtId="0" fontId="8" fillId="2" borderId="0" xfId="0" applyFont="1" applyFill="1"/>
    <xf numFmtId="0" fontId="0" fillId="2" borderId="0" xfId="0" applyFill="1" applyBorder="1"/>
    <xf numFmtId="0" fontId="1" fillId="2" borderId="0" xfId="0" applyFont="1" applyFill="1"/>
    <xf numFmtId="0" fontId="9" fillId="2" borderId="0" xfId="0" applyFont="1" applyFill="1" applyAlignment="1">
      <alignment horizontal="right"/>
    </xf>
    <xf numFmtId="0" fontId="9" fillId="2" borderId="0" xfId="0" applyFont="1" applyFill="1" applyAlignment="1">
      <alignment horizontal="left"/>
    </xf>
    <xf numFmtId="170" fontId="9" fillId="2" borderId="0" xfId="0" applyNumberFormat="1" applyFont="1" applyFill="1" applyBorder="1" applyAlignment="1">
      <alignment horizontal="right"/>
    </xf>
    <xf numFmtId="0" fontId="12" fillId="2" borderId="0" xfId="0" applyFont="1" applyFill="1" applyAlignment="1">
      <alignment horizontal="right"/>
    </xf>
    <xf numFmtId="0" fontId="13" fillId="2" borderId="0" xfId="0" applyFont="1" applyFill="1"/>
    <xf numFmtId="0" fontId="11" fillId="2" borderId="0" xfId="0" applyFont="1" applyFill="1" applyAlignment="1">
      <alignment horizontal="left"/>
    </xf>
    <xf numFmtId="0" fontId="9" fillId="2" borderId="0" xfId="0" applyFont="1" applyFill="1" applyBorder="1" applyAlignment="1">
      <alignment horizontal="right"/>
    </xf>
    <xf numFmtId="3" fontId="9" fillId="2" borderId="0" xfId="0" applyNumberFormat="1" applyFont="1" applyFill="1" applyBorder="1" applyAlignment="1">
      <alignment horizontal="right"/>
    </xf>
    <xf numFmtId="2" fontId="9" fillId="2" borderId="0" xfId="0" applyNumberFormat="1" applyFont="1" applyFill="1" applyBorder="1" applyAlignment="1">
      <alignment horizontal="right"/>
    </xf>
    <xf numFmtId="0" fontId="21" fillId="2" borderId="0" xfId="0" applyFont="1" applyFill="1" applyAlignment="1">
      <alignment horizontal="left"/>
    </xf>
    <xf numFmtId="0" fontId="22" fillId="2" borderId="0" xfId="0" applyFont="1" applyFill="1"/>
    <xf numFmtId="0" fontId="20" fillId="0" borderId="0" xfId="0" applyFont="1" applyFill="1" applyBorder="1" applyAlignment="1">
      <alignment horizontal="left" wrapText="1"/>
    </xf>
    <xf numFmtId="3" fontId="27" fillId="2" borderId="0" xfId="0" applyNumberFormat="1" applyFont="1" applyFill="1" applyBorder="1" applyAlignment="1">
      <alignment horizontal="right"/>
    </xf>
    <xf numFmtId="175" fontId="9" fillId="2" borderId="0" xfId="29" applyNumberFormat="1" applyFont="1" applyFill="1" applyBorder="1" applyAlignment="1">
      <alignment horizontal="right"/>
    </xf>
    <xf numFmtId="0" fontId="4" fillId="2" borderId="0" xfId="0" applyFont="1" applyFill="1" applyBorder="1" applyAlignment="1">
      <alignment horizontal="left" wrapText="1"/>
    </xf>
    <xf numFmtId="0" fontId="26" fillId="2" borderId="0" xfId="0" applyFont="1" applyFill="1" applyBorder="1" applyAlignment="1">
      <alignment horizontal="left" wrapText="1"/>
    </xf>
    <xf numFmtId="0" fontId="9" fillId="2" borderId="0" xfId="0" applyFont="1" applyFill="1" applyBorder="1" applyAlignment="1">
      <alignment horizontal="left"/>
    </xf>
    <xf numFmtId="0" fontId="1" fillId="2" borderId="1" xfId="0" applyFont="1" applyFill="1" applyBorder="1" applyAlignment="1">
      <alignment horizontal="right"/>
    </xf>
    <xf numFmtId="174" fontId="5" fillId="2" borderId="1" xfId="0" applyNumberFormat="1" applyFont="1" applyFill="1" applyBorder="1" applyAlignment="1">
      <alignment horizontal="right"/>
    </xf>
    <xf numFmtId="0" fontId="9" fillId="2" borderId="2" xfId="0" applyFont="1" applyFill="1" applyBorder="1" applyAlignment="1">
      <alignment horizontal="right"/>
    </xf>
    <xf numFmtId="0" fontId="9" fillId="2" borderId="3" xfId="0" applyFont="1" applyFill="1" applyBorder="1" applyAlignment="1">
      <alignment horizontal="right"/>
    </xf>
    <xf numFmtId="0" fontId="9" fillId="2" borderId="4" xfId="0" applyFont="1" applyFill="1" applyBorder="1" applyAlignment="1">
      <alignment horizontal="right"/>
    </xf>
    <xf numFmtId="0" fontId="9" fillId="2" borderId="1" xfId="0" applyFont="1" applyFill="1" applyBorder="1" applyAlignment="1">
      <alignment horizontal="right"/>
    </xf>
    <xf numFmtId="0" fontId="5" fillId="2" borderId="1" xfId="0" applyFont="1" applyFill="1" applyBorder="1" applyAlignment="1">
      <alignment horizontal="right"/>
    </xf>
    <xf numFmtId="3" fontId="5" fillId="2" borderId="1" xfId="0" applyNumberFormat="1" applyFont="1" applyFill="1" applyBorder="1" applyAlignment="1">
      <alignment horizontal="right"/>
    </xf>
    <xf numFmtId="0" fontId="14" fillId="2" borderId="1" xfId="0" applyFont="1" applyFill="1" applyBorder="1" applyAlignment="1">
      <alignment horizontal="right"/>
    </xf>
    <xf numFmtId="0" fontId="21" fillId="2" borderId="0" xfId="0" applyFont="1" applyFill="1" applyBorder="1" applyAlignment="1">
      <alignment horizontal="left" wrapText="1"/>
    </xf>
    <xf numFmtId="0" fontId="21" fillId="2" borderId="0" xfId="0" applyFont="1" applyFill="1" applyBorder="1" applyAlignment="1">
      <alignment horizontal="left"/>
    </xf>
    <xf numFmtId="0" fontId="19" fillId="2" borderId="0" xfId="0" applyFont="1" applyFill="1" applyBorder="1" applyAlignment="1">
      <alignment horizontal="left" wrapText="1"/>
    </xf>
    <xf numFmtId="0" fontId="9" fillId="2" borderId="0" xfId="0" applyFont="1" applyFill="1" applyBorder="1" applyAlignment="1">
      <alignment horizontal="center" wrapText="1"/>
    </xf>
    <xf numFmtId="0" fontId="16" fillId="2" borderId="0" xfId="0" applyFont="1" applyFill="1" applyBorder="1" applyAlignment="1">
      <alignment horizontal="left" wrapText="1"/>
    </xf>
    <xf numFmtId="0" fontId="24" fillId="2" borderId="0" xfId="0" applyFont="1" applyFill="1" applyAlignment="1"/>
    <xf numFmtId="0" fontId="13" fillId="2" borderId="0" xfId="0" applyFont="1" applyFill="1" applyBorder="1"/>
    <xf numFmtId="0" fontId="26" fillId="2" borderId="0" xfId="0" applyFont="1" applyFill="1" applyAlignment="1"/>
    <xf numFmtId="0" fontId="26" fillId="2" borderId="0" xfId="0" applyFont="1" applyFill="1"/>
    <xf numFmtId="171" fontId="5" fillId="2" borderId="1" xfId="0" applyNumberFormat="1" applyFont="1" applyFill="1" applyBorder="1" applyAlignment="1">
      <alignment horizontal="right"/>
    </xf>
    <xf numFmtId="171" fontId="5" fillId="2" borderId="5" xfId="0" applyNumberFormat="1" applyFont="1" applyFill="1" applyBorder="1" applyAlignment="1">
      <alignment horizontal="right"/>
    </xf>
    <xf numFmtId="0" fontId="1" fillId="2" borderId="0" xfId="0" applyFont="1" applyFill="1" applyBorder="1" applyAlignment="1">
      <alignment horizontal="right"/>
    </xf>
    <xf numFmtId="0" fontId="1" fillId="2" borderId="6" xfId="0" applyFont="1" applyFill="1" applyBorder="1" applyAlignment="1">
      <alignment horizontal="left" wrapText="1"/>
    </xf>
    <xf numFmtId="0" fontId="0" fillId="0" borderId="0" xfId="0" applyFill="1"/>
    <xf numFmtId="0" fontId="16" fillId="2" borderId="1" xfId="0" applyFont="1" applyFill="1" applyBorder="1" applyAlignment="1">
      <alignment horizontal="left" wrapText="1"/>
    </xf>
    <xf numFmtId="0" fontId="4" fillId="2" borderId="1" xfId="0" applyFont="1" applyFill="1" applyBorder="1" applyAlignment="1">
      <alignment horizontal="left" wrapText="1"/>
    </xf>
    <xf numFmtId="0" fontId="4" fillId="2" borderId="7" xfId="0" applyFont="1" applyFill="1" applyBorder="1" applyAlignment="1">
      <alignment horizontal="left" wrapText="1"/>
    </xf>
    <xf numFmtId="0" fontId="22" fillId="2" borderId="1" xfId="0" applyFont="1" applyFill="1" applyBorder="1" applyAlignment="1">
      <alignment horizontal="left" wrapText="1"/>
    </xf>
    <xf numFmtId="0" fontId="21" fillId="2" borderId="1" xfId="0" applyFont="1" applyFill="1" applyBorder="1" applyAlignment="1">
      <alignment horizontal="left" wrapText="1"/>
    </xf>
    <xf numFmtId="0" fontId="31" fillId="2" borderId="0" xfId="0" applyFont="1" applyFill="1" applyBorder="1" applyAlignment="1">
      <alignment horizontal="right"/>
    </xf>
    <xf numFmtId="166" fontId="1" fillId="2" borderId="1" xfId="0" applyNumberFormat="1" applyFont="1" applyFill="1" applyBorder="1" applyAlignment="1">
      <alignment horizontal="right"/>
    </xf>
    <xf numFmtId="0" fontId="14" fillId="2" borderId="1" xfId="0" applyFont="1" applyFill="1" applyBorder="1"/>
    <xf numFmtId="172" fontId="14" fillId="2" borderId="1" xfId="0" applyNumberFormat="1" applyFont="1" applyFill="1" applyBorder="1" applyAlignment="1">
      <alignment horizontal="right"/>
    </xf>
    <xf numFmtId="0" fontId="14" fillId="2" borderId="1" xfId="0" applyFont="1" applyFill="1" applyBorder="1" applyAlignment="1">
      <alignment horizontal="left" wrapText="1"/>
    </xf>
    <xf numFmtId="166" fontId="14" fillId="2" borderId="1" xfId="0" applyNumberFormat="1" applyFont="1" applyFill="1" applyBorder="1" applyAlignment="1">
      <alignment horizontal="right"/>
    </xf>
    <xf numFmtId="2" fontId="27" fillId="2" borderId="0" xfId="0" applyNumberFormat="1" applyFont="1" applyFill="1" applyBorder="1" applyAlignment="1">
      <alignment horizontal="right"/>
    </xf>
    <xf numFmtId="43" fontId="26" fillId="2" borderId="0" xfId="0" applyNumberFormat="1" applyFont="1" applyFill="1"/>
    <xf numFmtId="165" fontId="27" fillId="2" borderId="0" xfId="0" applyNumberFormat="1" applyFont="1" applyFill="1" applyBorder="1" applyAlignment="1">
      <alignment horizontal="right"/>
    </xf>
    <xf numFmtId="164" fontId="27" fillId="2" borderId="0" xfId="0" applyNumberFormat="1" applyFont="1" applyFill="1" applyBorder="1" applyAlignment="1">
      <alignment horizontal="right"/>
    </xf>
    <xf numFmtId="3" fontId="27" fillId="2" borderId="0" xfId="0" applyNumberFormat="1" applyFont="1" applyFill="1" applyBorder="1"/>
    <xf numFmtId="176" fontId="26" fillId="2" borderId="0" xfId="0" applyNumberFormat="1" applyFont="1" applyFill="1"/>
    <xf numFmtId="0" fontId="27" fillId="2" borderId="0" xfId="0" applyFont="1" applyFill="1" applyBorder="1" applyAlignment="1">
      <alignment horizontal="right"/>
    </xf>
    <xf numFmtId="177" fontId="27" fillId="2" borderId="0" xfId="0" applyNumberFormat="1" applyFont="1" applyFill="1" applyBorder="1" applyAlignment="1">
      <alignment horizontal="right"/>
    </xf>
    <xf numFmtId="179" fontId="1" fillId="2" borderId="1" xfId="28" applyNumberFormat="1" applyFont="1" applyFill="1" applyBorder="1" applyAlignment="1">
      <alignment horizontal="right"/>
    </xf>
    <xf numFmtId="0" fontId="26" fillId="2" borderId="0" xfId="0" applyFont="1" applyFill="1" applyBorder="1" applyAlignment="1"/>
    <xf numFmtId="0" fontId="26" fillId="2" borderId="0" xfId="0" applyFont="1" applyFill="1" applyBorder="1"/>
    <xf numFmtId="0" fontId="0" fillId="2" borderId="8" xfId="0" applyFill="1" applyBorder="1"/>
    <xf numFmtId="0" fontId="0" fillId="2" borderId="1" xfId="0" applyFill="1" applyBorder="1"/>
    <xf numFmtId="0" fontId="26" fillId="2" borderId="1" xfId="0" applyFont="1" applyFill="1" applyBorder="1" applyAlignment="1"/>
    <xf numFmtId="0" fontId="26" fillId="2" borderId="1" xfId="0" applyFont="1" applyFill="1" applyBorder="1"/>
    <xf numFmtId="0" fontId="13" fillId="2" borderId="1" xfId="0" applyFont="1" applyFill="1" applyBorder="1"/>
    <xf numFmtId="166" fontId="14" fillId="2" borderId="0" xfId="0" applyNumberFormat="1" applyFont="1" applyFill="1" applyBorder="1" applyAlignment="1">
      <alignment horizontal="right"/>
    </xf>
    <xf numFmtId="179" fontId="9" fillId="2" borderId="0" xfId="28" applyNumberFormat="1" applyFont="1" applyFill="1" applyBorder="1" applyAlignment="1">
      <alignment horizontal="right"/>
    </xf>
    <xf numFmtId="0" fontId="1" fillId="2" borderId="8" xfId="0" applyFont="1" applyFill="1" applyBorder="1" applyAlignment="1">
      <alignment horizontal="right"/>
    </xf>
    <xf numFmtId="0" fontId="18" fillId="2" borderId="0" xfId="0" applyFont="1" applyFill="1"/>
    <xf numFmtId="0" fontId="18" fillId="2" borderId="1" xfId="0" applyFont="1" applyFill="1" applyBorder="1"/>
    <xf numFmtId="0" fontId="22" fillId="2" borderId="1" xfId="0" applyFont="1" applyFill="1" applyBorder="1"/>
    <xf numFmtId="0" fontId="22" fillId="0" borderId="0" xfId="0" applyFont="1" applyFill="1"/>
    <xf numFmtId="0" fontId="22" fillId="2" borderId="0" xfId="0" applyFont="1" applyFill="1" applyBorder="1"/>
    <xf numFmtId="0" fontId="22" fillId="2" borderId="0" xfId="0" applyFont="1" applyFill="1" applyAlignment="1"/>
    <xf numFmtId="0" fontId="14" fillId="2" borderId="1" xfId="0" applyFont="1" applyFill="1" applyBorder="1" applyAlignment="1">
      <alignment horizontal="left"/>
    </xf>
    <xf numFmtId="2" fontId="14" fillId="2" borderId="1" xfId="0" applyNumberFormat="1" applyFont="1" applyFill="1" applyBorder="1" applyAlignment="1">
      <alignment horizontal="right"/>
    </xf>
    <xf numFmtId="2" fontId="22" fillId="2" borderId="1" xfId="0" applyNumberFormat="1" applyFont="1" applyFill="1" applyBorder="1" applyAlignment="1">
      <alignment horizontal="right"/>
    </xf>
    <xf numFmtId="167" fontId="14" fillId="2" borderId="1" xfId="0" applyNumberFormat="1" applyFont="1" applyFill="1" applyBorder="1" applyAlignment="1">
      <alignment horizontal="right"/>
    </xf>
    <xf numFmtId="0" fontId="22" fillId="2" borderId="1" xfId="0" applyFont="1" applyFill="1" applyBorder="1" applyAlignment="1">
      <alignment horizontal="right"/>
    </xf>
    <xf numFmtId="3" fontId="14" fillId="2" borderId="1" xfId="0" applyNumberFormat="1" applyFont="1" applyFill="1" applyBorder="1" applyAlignment="1">
      <alignment horizontal="right"/>
    </xf>
    <xf numFmtId="4" fontId="14" fillId="2" borderId="1" xfId="0" applyNumberFormat="1" applyFont="1" applyFill="1" applyBorder="1" applyAlignment="1">
      <alignment horizontal="right"/>
    </xf>
    <xf numFmtId="1" fontId="18" fillId="2" borderId="0" xfId="0" applyNumberFormat="1" applyFont="1" applyFill="1" applyBorder="1" applyAlignment="1"/>
    <xf numFmtId="1" fontId="22" fillId="2" borderId="0" xfId="0" applyNumberFormat="1" applyFont="1" applyFill="1" applyBorder="1" applyAlignment="1"/>
    <xf numFmtId="175" fontId="22" fillId="2" borderId="0" xfId="29" applyNumberFormat="1" applyFont="1" applyFill="1" applyBorder="1" applyAlignment="1">
      <alignment horizontal="right"/>
    </xf>
    <xf numFmtId="0" fontId="21" fillId="2" borderId="0" xfId="0" applyFont="1" applyFill="1" applyBorder="1" applyAlignment="1"/>
    <xf numFmtId="0" fontId="22" fillId="2" borderId="0" xfId="0" applyFont="1" applyFill="1" applyBorder="1" applyAlignment="1"/>
    <xf numFmtId="0" fontId="22" fillId="2" borderId="0" xfId="0" applyFont="1" applyFill="1" applyAlignment="1">
      <alignment textRotation="90" wrapText="1"/>
    </xf>
    <xf numFmtId="0" fontId="18" fillId="2" borderId="0" xfId="0" applyFont="1" applyFill="1" applyBorder="1"/>
    <xf numFmtId="175" fontId="22" fillId="2" borderId="0" xfId="0" applyNumberFormat="1" applyFont="1" applyFill="1"/>
    <xf numFmtId="3" fontId="5" fillId="2" borderId="0" xfId="0" applyNumberFormat="1" applyFont="1" applyFill="1" applyBorder="1" applyAlignment="1">
      <alignment horizontal="right"/>
    </xf>
    <xf numFmtId="0" fontId="0" fillId="2" borderId="9" xfId="0" applyFill="1" applyBorder="1"/>
    <xf numFmtId="0" fontId="0" fillId="2" borderId="6" xfId="0" applyFill="1" applyBorder="1"/>
    <xf numFmtId="0" fontId="18" fillId="2" borderId="6" xfId="0" applyFont="1" applyFill="1" applyBorder="1"/>
    <xf numFmtId="0" fontId="22" fillId="2" borderId="6" xfId="0" applyFont="1" applyFill="1" applyBorder="1"/>
    <xf numFmtId="0" fontId="26" fillId="2" borderId="6" xfId="0" applyFont="1" applyFill="1" applyBorder="1" applyAlignment="1"/>
    <xf numFmtId="0" fontId="26" fillId="2" borderId="6" xfId="0" applyFont="1" applyFill="1" applyBorder="1"/>
    <xf numFmtId="0" fontId="13" fillId="2" borderId="6" xfId="0" applyFont="1" applyFill="1" applyBorder="1"/>
    <xf numFmtId="2" fontId="9" fillId="2" borderId="1" xfId="0" applyNumberFormat="1" applyFont="1" applyFill="1" applyBorder="1" applyAlignment="1">
      <alignment horizontal="right"/>
    </xf>
    <xf numFmtId="179" fontId="1" fillId="2" borderId="7" xfId="28" applyNumberFormat="1" applyFont="1" applyFill="1" applyBorder="1" applyAlignment="1">
      <alignment horizontal="right"/>
    </xf>
    <xf numFmtId="0" fontId="24" fillId="2" borderId="0" xfId="0" applyFont="1" applyFill="1" applyAlignment="1">
      <alignment horizontal="left" vertical="top" wrapText="1"/>
    </xf>
    <xf numFmtId="0" fontId="22" fillId="2" borderId="0" xfId="0" applyFont="1" applyFill="1" applyBorder="1" applyAlignment="1">
      <alignment horizontal="center"/>
    </xf>
    <xf numFmtId="0" fontId="21" fillId="2" borderId="1" xfId="0" applyFont="1" applyFill="1" applyBorder="1" applyAlignment="1">
      <alignment horizontal="left"/>
    </xf>
    <xf numFmtId="0" fontId="18" fillId="2" borderId="0" xfId="0" applyFont="1" applyFill="1" applyAlignment="1"/>
    <xf numFmtId="0" fontId="32" fillId="2" borderId="0" xfId="0" applyFont="1" applyFill="1" applyBorder="1"/>
    <xf numFmtId="0" fontId="32" fillId="2" borderId="0" xfId="0" applyFont="1" applyFill="1" applyAlignment="1">
      <alignment horizontal="right"/>
    </xf>
    <xf numFmtId="0" fontId="32" fillId="2" borderId="0" xfId="0" applyFont="1" applyFill="1" applyAlignment="1">
      <alignment horizontal="left"/>
    </xf>
    <xf numFmtId="0" fontId="32" fillId="2" borderId="0" xfId="0" applyFont="1" applyFill="1" applyAlignment="1">
      <alignment horizontal="left" wrapText="1"/>
    </xf>
    <xf numFmtId="166" fontId="1" fillId="2" borderId="0" xfId="0" applyNumberFormat="1" applyFont="1" applyFill="1" applyBorder="1" applyAlignment="1">
      <alignment horizontal="right"/>
    </xf>
    <xf numFmtId="43" fontId="1" fillId="2" borderId="1" xfId="28" applyNumberFormat="1" applyFont="1" applyFill="1" applyBorder="1" applyAlignment="1">
      <alignment horizontal="right"/>
    </xf>
    <xf numFmtId="2" fontId="1" fillId="2" borderId="1" xfId="0" applyNumberFormat="1" applyFont="1" applyFill="1" applyBorder="1" applyAlignment="1">
      <alignment horizontal="right"/>
    </xf>
    <xf numFmtId="10" fontId="1" fillId="2" borderId="1" xfId="44" applyNumberFormat="1" applyFont="1" applyFill="1" applyBorder="1" applyAlignment="1">
      <alignment horizontal="right"/>
    </xf>
    <xf numFmtId="43" fontId="9" fillId="2" borderId="0" xfId="0" applyNumberFormat="1" applyFont="1" applyFill="1" applyBorder="1" applyAlignment="1">
      <alignment horizontal="right"/>
    </xf>
    <xf numFmtId="0" fontId="13" fillId="2" borderId="0" xfId="0" applyFont="1" applyFill="1" applyAlignment="1"/>
    <xf numFmtId="0" fontId="18" fillId="2" borderId="0" xfId="0" applyFont="1" applyFill="1" applyBorder="1" applyAlignment="1"/>
    <xf numFmtId="0" fontId="13" fillId="2" borderId="0" xfId="0" applyFont="1" applyFill="1" applyBorder="1" applyAlignment="1"/>
    <xf numFmtId="0" fontId="4" fillId="2" borderId="0" xfId="0" applyFont="1" applyFill="1" applyAlignment="1">
      <alignment horizontal="right"/>
    </xf>
    <xf numFmtId="0" fontId="26" fillId="2" borderId="0" xfId="0" applyFont="1" applyFill="1" applyAlignment="1">
      <alignment horizontal="right"/>
    </xf>
    <xf numFmtId="166" fontId="27" fillId="2" borderId="0" xfId="0" applyNumberFormat="1" applyFont="1" applyFill="1" applyBorder="1" applyAlignment="1">
      <alignment horizontal="right"/>
    </xf>
    <xf numFmtId="0" fontId="1" fillId="2" borderId="0" xfId="0" applyFont="1" applyFill="1" applyBorder="1"/>
    <xf numFmtId="0" fontId="1" fillId="2" borderId="0" xfId="0" applyFont="1" applyFill="1" applyBorder="1" applyAlignment="1"/>
    <xf numFmtId="0" fontId="1" fillId="2" borderId="0" xfId="0" applyFont="1" applyFill="1" applyAlignment="1">
      <alignment horizontal="left"/>
    </xf>
    <xf numFmtId="0" fontId="1" fillId="2" borderId="0" xfId="0" applyFont="1" applyFill="1" applyBorder="1" applyAlignment="1">
      <alignment horizontal="left"/>
    </xf>
    <xf numFmtId="169" fontId="1" fillId="2" borderId="0" xfId="0" applyNumberFormat="1" applyFont="1" applyFill="1" applyBorder="1" applyAlignment="1">
      <alignment horizontal="right"/>
    </xf>
    <xf numFmtId="0" fontId="1" fillId="2" borderId="0" xfId="0" applyFont="1" applyFill="1" applyAlignment="1">
      <alignment horizontal="left" wrapText="1"/>
    </xf>
    <xf numFmtId="0" fontId="1" fillId="2" borderId="0" xfId="0" applyFont="1" applyFill="1" applyBorder="1" applyAlignment="1">
      <alignment horizontal="left" wrapText="1"/>
    </xf>
    <xf numFmtId="0" fontId="1" fillId="0" borderId="0" xfId="0" applyFont="1" applyFill="1" applyBorder="1" applyAlignment="1">
      <alignment horizontal="left" wrapText="1"/>
    </xf>
    <xf numFmtId="0" fontId="1" fillId="2" borderId="0" xfId="0" applyFont="1" applyFill="1" applyBorder="1" applyAlignment="1">
      <alignment horizontal="left" wrapText="1" indent="1"/>
    </xf>
    <xf numFmtId="0" fontId="1" fillId="2" borderId="0" xfId="0" applyFont="1" applyFill="1" applyBorder="1" applyAlignment="1">
      <alignment horizontal="left" indent="1"/>
    </xf>
    <xf numFmtId="0" fontId="1" fillId="2" borderId="0" xfId="0" applyFont="1" applyFill="1" applyAlignment="1">
      <alignment wrapText="1"/>
    </xf>
    <xf numFmtId="0" fontId="23" fillId="2" borderId="0" xfId="0" applyFont="1" applyFill="1" applyBorder="1" applyAlignment="1">
      <alignment horizontal="left" vertical="top" wrapText="1"/>
    </xf>
    <xf numFmtId="0" fontId="5" fillId="2" borderId="0" xfId="0" applyFont="1" applyFill="1" applyBorder="1" applyAlignment="1">
      <alignment horizontal="right"/>
    </xf>
    <xf numFmtId="2" fontId="1" fillId="2" borderId="0" xfId="0" applyNumberFormat="1" applyFont="1" applyFill="1" applyBorder="1" applyAlignment="1">
      <alignment horizontal="right"/>
    </xf>
    <xf numFmtId="2" fontId="5" fillId="2" borderId="0" xfId="0" applyNumberFormat="1" applyFont="1" applyFill="1" applyBorder="1" applyAlignment="1">
      <alignment horizontal="right"/>
    </xf>
    <xf numFmtId="168" fontId="1" fillId="2" borderId="0" xfId="0" applyNumberFormat="1" applyFont="1" applyFill="1" applyBorder="1" applyAlignment="1">
      <alignment horizontal="right"/>
    </xf>
    <xf numFmtId="167" fontId="1" fillId="2" borderId="0" xfId="0" applyNumberFormat="1" applyFont="1" applyFill="1" applyBorder="1" applyAlignment="1">
      <alignment horizontal="right"/>
    </xf>
    <xf numFmtId="167" fontId="5" fillId="2" borderId="0" xfId="0" applyNumberFormat="1" applyFont="1" applyFill="1" applyBorder="1" applyAlignment="1">
      <alignment horizontal="right"/>
    </xf>
    <xf numFmtId="3" fontId="1" fillId="2" borderId="0" xfId="0" applyNumberFormat="1" applyFont="1" applyFill="1" applyBorder="1" applyAlignment="1">
      <alignment horizontal="right"/>
    </xf>
    <xf numFmtId="4" fontId="1" fillId="2" borderId="0" xfId="0" applyNumberFormat="1" applyFont="1" applyFill="1" applyBorder="1" applyAlignment="1">
      <alignment horizontal="right"/>
    </xf>
    <xf numFmtId="4" fontId="5" fillId="2" borderId="0" xfId="0" applyNumberFormat="1" applyFont="1" applyFill="1" applyBorder="1" applyAlignment="1">
      <alignment horizontal="right"/>
    </xf>
    <xf numFmtId="172" fontId="1" fillId="2" borderId="0" xfId="0" applyNumberFormat="1" applyFont="1" applyFill="1" applyBorder="1" applyAlignment="1">
      <alignment horizontal="right"/>
    </xf>
    <xf numFmtId="0" fontId="4" fillId="2" borderId="0" xfId="0" applyFont="1" applyFill="1" applyBorder="1" applyAlignment="1">
      <alignment horizontal="right"/>
    </xf>
    <xf numFmtId="9" fontId="5" fillId="2" borderId="0" xfId="0" applyNumberFormat="1" applyFont="1" applyFill="1" applyBorder="1" applyAlignment="1">
      <alignment horizontal="right"/>
    </xf>
    <xf numFmtId="9" fontId="1" fillId="2" borderId="0" xfId="0" applyNumberFormat="1" applyFont="1" applyFill="1" applyBorder="1" applyAlignment="1">
      <alignment horizontal="right"/>
    </xf>
    <xf numFmtId="43" fontId="5" fillId="2" borderId="0" xfId="28" applyFont="1" applyFill="1" applyBorder="1" applyAlignment="1">
      <alignment horizontal="right"/>
    </xf>
    <xf numFmtId="0" fontId="2" fillId="2" borderId="0" xfId="0" applyFont="1" applyFill="1" applyBorder="1" applyAlignment="1">
      <alignment horizontal="left" wrapText="1"/>
    </xf>
    <xf numFmtId="3" fontId="9" fillId="2" borderId="4" xfId="0" applyNumberFormat="1" applyFont="1" applyFill="1" applyBorder="1" applyAlignment="1">
      <alignment horizontal="right"/>
    </xf>
    <xf numFmtId="0" fontId="22" fillId="2" borderId="1" xfId="0" applyFont="1" applyFill="1" applyBorder="1" applyAlignment="1"/>
    <xf numFmtId="0" fontId="33" fillId="2" borderId="0" xfId="0" applyFont="1" applyFill="1" applyBorder="1" applyAlignment="1">
      <alignment horizontal="right"/>
    </xf>
    <xf numFmtId="9" fontId="27" fillId="2" borderId="0" xfId="44" applyFont="1" applyFill="1" applyBorder="1" applyAlignment="1">
      <alignment horizontal="right"/>
    </xf>
    <xf numFmtId="0" fontId="34" fillId="2" borderId="0" xfId="0" applyFont="1" applyFill="1"/>
    <xf numFmtId="0" fontId="3" fillId="0" borderId="0" xfId="0" applyFont="1"/>
    <xf numFmtId="0" fontId="0" fillId="0" borderId="0" xfId="0" applyFill="1" applyBorder="1"/>
    <xf numFmtId="179" fontId="0" fillId="0" borderId="0" xfId="28" applyNumberFormat="1" applyFont="1"/>
    <xf numFmtId="0" fontId="1" fillId="0" borderId="0" xfId="0" applyFont="1" applyFill="1" applyAlignment="1"/>
    <xf numFmtId="0" fontId="0" fillId="2" borderId="0" xfId="0" quotePrefix="1" applyFill="1" applyBorder="1" applyAlignment="1">
      <alignment horizontal="left"/>
    </xf>
    <xf numFmtId="0" fontId="40" fillId="0" borderId="0" xfId="0" applyFont="1"/>
    <xf numFmtId="0" fontId="41" fillId="2" borderId="0" xfId="0" applyFont="1" applyFill="1"/>
    <xf numFmtId="43" fontId="9" fillId="2" borderId="0" xfId="28" applyFont="1" applyFill="1" applyBorder="1" applyAlignment="1">
      <alignment horizontal="right"/>
    </xf>
    <xf numFmtId="43" fontId="9" fillId="2" borderId="0" xfId="28" applyFont="1" applyFill="1" applyAlignment="1">
      <alignment horizontal="right"/>
    </xf>
    <xf numFmtId="43" fontId="14" fillId="2" borderId="1" xfId="28" applyFont="1" applyFill="1" applyBorder="1" applyAlignment="1">
      <alignment horizontal="left"/>
    </xf>
    <xf numFmtId="0" fontId="9" fillId="2" borderId="0" xfId="0" applyFont="1" applyFill="1" applyBorder="1" applyAlignment="1">
      <alignment horizontal="left" wrapText="1"/>
    </xf>
    <xf numFmtId="0" fontId="0" fillId="0" borderId="10" xfId="0" applyBorder="1" applyAlignment="1">
      <alignment horizontal="left" wrapText="1"/>
    </xf>
    <xf numFmtId="0" fontId="9" fillId="2" borderId="0" xfId="0" applyFont="1" applyFill="1" applyBorder="1" applyAlignment="1">
      <alignment wrapText="1"/>
    </xf>
    <xf numFmtId="179" fontId="5" fillId="2" borderId="1" xfId="28" applyNumberFormat="1" applyFont="1" applyFill="1" applyBorder="1" applyAlignment="1">
      <alignment horizontal="right"/>
    </xf>
    <xf numFmtId="174" fontId="9" fillId="2" borderId="0" xfId="0" applyNumberFormat="1" applyFont="1" applyFill="1" applyBorder="1" applyAlignment="1">
      <alignment horizontal="right"/>
    </xf>
    <xf numFmtId="0" fontId="0" fillId="0" borderId="11" xfId="0" applyBorder="1" applyAlignment="1">
      <alignment horizontal="center" wrapText="1"/>
    </xf>
    <xf numFmtId="0" fontId="0" fillId="0" borderId="8" xfId="0" applyBorder="1" applyAlignment="1">
      <alignment horizontal="center" wrapText="1"/>
    </xf>
    <xf numFmtId="179" fontId="5" fillId="2" borderId="8" xfId="28" applyNumberFormat="1" applyFont="1" applyFill="1" applyBorder="1" applyAlignment="1">
      <alignment horizontal="right"/>
    </xf>
    <xf numFmtId="178" fontId="5" fillId="2" borderId="1" xfId="28" applyNumberFormat="1" applyFont="1" applyFill="1" applyBorder="1" applyAlignment="1">
      <alignment horizontal="right"/>
    </xf>
    <xf numFmtId="179" fontId="5" fillId="2" borderId="8" xfId="29" applyNumberFormat="1" applyFont="1" applyFill="1" applyBorder="1" applyAlignment="1">
      <alignment horizontal="right"/>
    </xf>
    <xf numFmtId="178" fontId="5" fillId="2" borderId="8" xfId="29" applyNumberFormat="1" applyFont="1" applyFill="1" applyBorder="1" applyAlignment="1">
      <alignment horizontal="right"/>
    </xf>
    <xf numFmtId="171" fontId="9" fillId="2" borderId="0" xfId="0" applyNumberFormat="1" applyFont="1" applyFill="1" applyBorder="1" applyAlignment="1">
      <alignment horizontal="right"/>
    </xf>
    <xf numFmtId="0" fontId="4" fillId="2" borderId="11" xfId="0" applyFont="1" applyFill="1" applyBorder="1" applyAlignment="1">
      <alignment vertical="top" wrapText="1"/>
    </xf>
    <xf numFmtId="0" fontId="39" fillId="0" borderId="11" xfId="0" applyFont="1" applyBorder="1" applyAlignment="1">
      <alignment horizontal="center" wrapText="1"/>
    </xf>
    <xf numFmtId="178" fontId="0" fillId="2" borderId="1" xfId="28" applyNumberFormat="1" applyFont="1" applyFill="1" applyBorder="1" applyAlignment="1">
      <alignment horizontal="right"/>
    </xf>
    <xf numFmtId="175" fontId="0" fillId="2" borderId="1" xfId="29" applyNumberFormat="1" applyFont="1" applyFill="1" applyBorder="1" applyAlignment="1">
      <alignment horizontal="right"/>
    </xf>
    <xf numFmtId="168" fontId="0" fillId="2" borderId="1" xfId="28" applyNumberFormat="1" applyFont="1" applyFill="1" applyBorder="1" applyAlignment="1">
      <alignment horizontal="right"/>
    </xf>
    <xf numFmtId="0" fontId="38" fillId="0" borderId="0" xfId="0" applyFont="1" applyFill="1"/>
    <xf numFmtId="0" fontId="35" fillId="0" borderId="0" xfId="0" applyFont="1" applyFill="1"/>
    <xf numFmtId="0" fontId="36" fillId="0" borderId="11" xfId="0" applyFont="1" applyFill="1" applyBorder="1"/>
    <xf numFmtId="0" fontId="37" fillId="0" borderId="0" xfId="0" applyFont="1" applyFill="1"/>
    <xf numFmtId="0" fontId="37" fillId="0" borderId="0" xfId="0" applyFont="1" applyFill="1" applyBorder="1"/>
    <xf numFmtId="0" fontId="37" fillId="0" borderId="11" xfId="0" applyFont="1" applyFill="1" applyBorder="1"/>
    <xf numFmtId="2" fontId="9" fillId="0" borderId="0" xfId="0" applyNumberFormat="1" applyFont="1" applyFill="1" applyBorder="1" applyAlignment="1">
      <alignment horizontal="right"/>
    </xf>
    <xf numFmtId="2" fontId="36" fillId="0" borderId="11" xfId="0" applyNumberFormat="1" applyFont="1" applyFill="1" applyBorder="1"/>
    <xf numFmtId="3" fontId="14" fillId="2" borderId="7" xfId="0" applyNumberFormat="1" applyFont="1" applyFill="1" applyBorder="1" applyAlignment="1">
      <alignment horizontal="right"/>
    </xf>
    <xf numFmtId="0" fontId="14" fillId="2" borderId="7" xfId="0" applyFont="1" applyFill="1" applyBorder="1" applyAlignment="1">
      <alignment horizontal="right"/>
    </xf>
    <xf numFmtId="0" fontId="35" fillId="0" borderId="11" xfId="0" applyFont="1" applyFill="1" applyBorder="1"/>
    <xf numFmtId="0" fontId="9" fillId="2" borderId="13" xfId="0" applyFont="1" applyFill="1" applyBorder="1" applyAlignment="1">
      <alignment horizontal="right"/>
    </xf>
    <xf numFmtId="0" fontId="0" fillId="2" borderId="0" xfId="0" applyFill="1" applyAlignment="1">
      <alignment horizontal="left"/>
    </xf>
    <xf numFmtId="0" fontId="0" fillId="0" borderId="0" xfId="0" applyFill="1" applyAlignment="1">
      <alignment horizontal="left"/>
    </xf>
    <xf numFmtId="0" fontId="13" fillId="2" borderId="0" xfId="0" applyFont="1" applyFill="1" applyAlignment="1">
      <alignment horizontal="left"/>
    </xf>
    <xf numFmtId="0" fontId="22" fillId="2" borderId="6" xfId="0" applyFont="1" applyFill="1" applyBorder="1" applyAlignment="1"/>
    <xf numFmtId="0" fontId="20" fillId="0" borderId="1" xfId="0" applyFont="1" applyFill="1" applyBorder="1" applyAlignment="1">
      <alignment horizontal="right"/>
    </xf>
    <xf numFmtId="0" fontId="9" fillId="0" borderId="0" xfId="0" applyFont="1" applyFill="1" applyBorder="1" applyAlignment="1">
      <alignment horizontal="right"/>
    </xf>
    <xf numFmtId="0" fontId="9" fillId="0" borderId="0" xfId="0" applyFont="1" applyFill="1" applyAlignment="1">
      <alignment horizontal="right"/>
    </xf>
    <xf numFmtId="0" fontId="22" fillId="0" borderId="1" xfId="0" applyFont="1" applyFill="1" applyBorder="1" applyAlignment="1"/>
    <xf numFmtId="43" fontId="5" fillId="0" borderId="1" xfId="28" applyFont="1" applyFill="1" applyBorder="1" applyAlignment="1">
      <alignment horizontal="right"/>
    </xf>
    <xf numFmtId="0" fontId="0" fillId="0" borderId="1" xfId="0" applyFill="1" applyBorder="1"/>
    <xf numFmtId="0" fontId="22" fillId="0" borderId="7" xfId="0" applyFont="1" applyFill="1" applyBorder="1" applyAlignment="1">
      <alignment vertical="top"/>
    </xf>
    <xf numFmtId="3" fontId="15" fillId="2" borderId="0" xfId="0" applyNumberFormat="1" applyFont="1" applyFill="1" applyBorder="1" applyAlignment="1">
      <alignment horizontal="right"/>
    </xf>
    <xf numFmtId="175" fontId="15" fillId="2" borderId="0" xfId="29" applyNumberFormat="1" applyFont="1" applyFill="1" applyBorder="1" applyAlignment="1">
      <alignment horizontal="right"/>
    </xf>
    <xf numFmtId="3" fontId="0" fillId="2" borderId="0" xfId="0" applyNumberFormat="1" applyFill="1" applyBorder="1" applyAlignment="1">
      <alignment horizontal="left"/>
    </xf>
    <xf numFmtId="0" fontId="21" fillId="0" borderId="1" xfId="0" applyFont="1" applyFill="1" applyBorder="1" applyAlignment="1">
      <alignment horizontal="left" wrapText="1"/>
    </xf>
    <xf numFmtId="43" fontId="5" fillId="0" borderId="0" xfId="28" applyFont="1" applyFill="1" applyBorder="1" applyAlignment="1">
      <alignment horizontal="right" vertical="top"/>
    </xf>
    <xf numFmtId="0" fontId="9" fillId="0" borderId="0" xfId="0" applyFont="1" applyFill="1" applyBorder="1" applyAlignment="1">
      <alignment horizontal="right" vertical="top"/>
    </xf>
    <xf numFmtId="0" fontId="22" fillId="0" borderId="1" xfId="0" applyFont="1" applyFill="1" applyBorder="1" applyAlignment="1">
      <alignment vertical="top"/>
    </xf>
    <xf numFmtId="43" fontId="5" fillId="0" borderId="1" xfId="28" applyFont="1" applyFill="1" applyBorder="1" applyAlignment="1">
      <alignment horizontal="right" vertical="top"/>
    </xf>
    <xf numFmtId="0" fontId="30" fillId="2" borderId="0" xfId="0" applyFont="1" applyFill="1" applyAlignment="1">
      <alignment horizontal="left" wrapText="1"/>
    </xf>
    <xf numFmtId="179" fontId="9" fillId="2" borderId="0" xfId="0" applyNumberFormat="1" applyFont="1" applyFill="1" applyBorder="1" applyAlignment="1">
      <alignment horizontal="right"/>
    </xf>
    <xf numFmtId="3" fontId="5" fillId="0" borderId="1" xfId="0" applyNumberFormat="1" applyFont="1" applyFill="1" applyBorder="1" applyAlignment="1">
      <alignment horizontal="right"/>
    </xf>
    <xf numFmtId="3" fontId="9" fillId="0" borderId="4" xfId="0" applyNumberFormat="1" applyFont="1" applyFill="1" applyBorder="1" applyAlignment="1">
      <alignment horizontal="right"/>
    </xf>
    <xf numFmtId="0" fontId="0" fillId="0" borderId="11" xfId="0" applyFill="1" applyBorder="1" applyAlignment="1">
      <alignment horizontal="center" wrapText="1"/>
    </xf>
    <xf numFmtId="0" fontId="4" fillId="0" borderId="11" xfId="0" applyFont="1" applyFill="1" applyBorder="1" applyAlignment="1">
      <alignment horizontal="left" vertical="top" wrapText="1"/>
    </xf>
    <xf numFmtId="0" fontId="9" fillId="0" borderId="0" xfId="0" applyFont="1" applyFill="1" applyBorder="1" applyAlignment="1">
      <alignment horizontal="center" wrapText="1"/>
    </xf>
    <xf numFmtId="0" fontId="4" fillId="0" borderId="1" xfId="0" applyFont="1" applyFill="1" applyBorder="1" applyAlignment="1">
      <alignment horizontal="left" wrapText="1"/>
    </xf>
    <xf numFmtId="0" fontId="1" fillId="0" borderId="1" xfId="0" applyFont="1" applyFill="1" applyBorder="1" applyAlignment="1">
      <alignment horizontal="right"/>
    </xf>
    <xf numFmtId="179" fontId="9" fillId="0" borderId="0" xfId="28" applyNumberFormat="1" applyFont="1" applyFill="1" applyBorder="1" applyAlignment="1">
      <alignment horizontal="right"/>
    </xf>
    <xf numFmtId="0" fontId="26" fillId="0" borderId="1" xfId="0" applyFont="1" applyFill="1" applyBorder="1" applyAlignment="1">
      <alignment horizontal="left" wrapText="1"/>
    </xf>
    <xf numFmtId="0" fontId="1" fillId="0" borderId="4" xfId="0" applyFont="1" applyFill="1" applyBorder="1" applyAlignment="1">
      <alignment horizontal="left"/>
    </xf>
    <xf numFmtId="171" fontId="5" fillId="0" borderId="1" xfId="0" applyNumberFormat="1" applyFont="1" applyFill="1" applyBorder="1" applyAlignment="1">
      <alignment horizontal="right"/>
    </xf>
    <xf numFmtId="0" fontId="1" fillId="0" borderId="1" xfId="0" applyFont="1" applyFill="1" applyBorder="1" applyAlignment="1">
      <alignment horizontal="left" wrapText="1"/>
    </xf>
    <xf numFmtId="179" fontId="1" fillId="0" borderId="1" xfId="28" applyNumberFormat="1" applyFont="1" applyFill="1" applyBorder="1" applyAlignment="1">
      <alignment horizontal="right"/>
    </xf>
    <xf numFmtId="0" fontId="26" fillId="0" borderId="1" xfId="0" applyFont="1" applyFill="1" applyBorder="1" applyAlignment="1">
      <alignment horizontal="left"/>
    </xf>
    <xf numFmtId="0" fontId="1" fillId="0" borderId="1" xfId="0" applyFont="1" applyFill="1" applyBorder="1" applyAlignment="1">
      <alignment horizontal="left"/>
    </xf>
    <xf numFmtId="179" fontId="9" fillId="0" borderId="0" xfId="0" applyNumberFormat="1" applyFont="1" applyFill="1" applyBorder="1" applyAlignment="1">
      <alignment horizontal="right"/>
    </xf>
    <xf numFmtId="0" fontId="0" fillId="0" borderId="1" xfId="0" applyFill="1" applyBorder="1" applyAlignment="1"/>
    <xf numFmtId="0" fontId="26" fillId="0" borderId="7" xfId="0" applyFont="1" applyFill="1" applyBorder="1" applyAlignment="1">
      <alignment horizontal="left" wrapText="1"/>
    </xf>
    <xf numFmtId="179" fontId="9" fillId="0" borderId="12" xfId="28" applyNumberFormat="1" applyFont="1" applyFill="1" applyBorder="1" applyAlignment="1">
      <alignment horizontal="right"/>
    </xf>
    <xf numFmtId="0" fontId="9" fillId="0" borderId="12" xfId="0" applyFont="1" applyFill="1" applyBorder="1" applyAlignment="1">
      <alignment horizontal="right"/>
    </xf>
    <xf numFmtId="0" fontId="1" fillId="0" borderId="6" xfId="0" applyFont="1" applyFill="1" applyBorder="1" applyAlignment="1">
      <alignment horizontal="left" wrapText="1"/>
    </xf>
    <xf numFmtId="0" fontId="1" fillId="0" borderId="0" xfId="0" applyFont="1" applyFill="1" applyBorder="1" applyAlignment="1">
      <alignment horizontal="right"/>
    </xf>
    <xf numFmtId="179" fontId="1" fillId="0" borderId="0" xfId="28" applyNumberFormat="1" applyFont="1" applyFill="1" applyBorder="1" applyAlignment="1">
      <alignment horizontal="right"/>
    </xf>
    <xf numFmtId="0" fontId="1" fillId="0" borderId="8" xfId="0" applyFont="1" applyFill="1" applyBorder="1" applyAlignment="1">
      <alignment horizontal="right"/>
    </xf>
    <xf numFmtId="174" fontId="0" fillId="2" borderId="0" xfId="0" applyNumberFormat="1" applyFill="1" applyBorder="1"/>
    <xf numFmtId="179" fontId="5" fillId="2" borderId="1" xfId="29" applyNumberFormat="1" applyFont="1" applyFill="1" applyBorder="1" applyAlignment="1">
      <alignment horizontal="right"/>
    </xf>
    <xf numFmtId="174" fontId="5" fillId="2" borderId="8" xfId="0" applyNumberFormat="1" applyFont="1" applyFill="1" applyBorder="1" applyAlignment="1">
      <alignment horizontal="right"/>
    </xf>
    <xf numFmtId="0" fontId="43" fillId="0" borderId="0" xfId="0" applyFont="1" applyFill="1" applyBorder="1" applyAlignment="1">
      <alignment horizontal="right"/>
    </xf>
    <xf numFmtId="0" fontId="22" fillId="2" borderId="1" xfId="0" applyFont="1" applyFill="1" applyBorder="1" applyAlignment="1">
      <alignment horizontal="left"/>
    </xf>
    <xf numFmtId="175" fontId="5" fillId="2" borderId="1" xfId="29" applyNumberFormat="1" applyFont="1" applyFill="1" applyBorder="1" applyAlignment="1">
      <alignment horizontal="right"/>
    </xf>
    <xf numFmtId="0" fontId="4" fillId="0" borderId="11" xfId="0" applyFont="1" applyFill="1" applyBorder="1" applyAlignment="1">
      <alignment vertical="top" wrapText="1"/>
    </xf>
    <xf numFmtId="0" fontId="19" fillId="0" borderId="1" xfId="0" applyFont="1" applyFill="1" applyBorder="1" applyAlignment="1">
      <alignment horizontal="left" wrapText="1"/>
    </xf>
    <xf numFmtId="0" fontId="14" fillId="0" borderId="7" xfId="0" applyFont="1" applyFill="1" applyBorder="1" applyAlignment="1">
      <alignment horizontal="left" wrapText="1"/>
    </xf>
    <xf numFmtId="43" fontId="5" fillId="0" borderId="7" xfId="28" applyFont="1" applyFill="1" applyBorder="1" applyAlignment="1">
      <alignment horizontal="right" vertical="top"/>
    </xf>
    <xf numFmtId="0" fontId="0" fillId="0" borderId="0" xfId="0" applyFill="1" applyBorder="1" applyAlignment="1"/>
    <xf numFmtId="0" fontId="4" fillId="0" borderId="0" xfId="0" applyFont="1" applyFill="1" applyBorder="1" applyAlignment="1"/>
    <xf numFmtId="0" fontId="8" fillId="0" borderId="0" xfId="0" applyFont="1" applyFill="1" applyBorder="1" applyAlignment="1"/>
    <xf numFmtId="0" fontId="24" fillId="0" borderId="11" xfId="0" applyFont="1" applyFill="1" applyBorder="1" applyAlignment="1"/>
    <xf numFmtId="0" fontId="4" fillId="0" borderId="11" xfId="0" applyFont="1" applyFill="1" applyBorder="1" applyAlignment="1"/>
    <xf numFmtId="0" fontId="20" fillId="2" borderId="0" xfId="0" applyFont="1" applyFill="1"/>
    <xf numFmtId="0" fontId="20" fillId="2" borderId="0" xfId="0" applyFont="1" applyFill="1" applyAlignment="1"/>
    <xf numFmtId="0" fontId="20" fillId="2" borderId="6" xfId="0" applyFont="1" applyFill="1" applyBorder="1"/>
    <xf numFmtId="0" fontId="20" fillId="2" borderId="1" xfId="0" applyFont="1" applyFill="1" applyBorder="1"/>
    <xf numFmtId="0" fontId="46" fillId="2" borderId="0" xfId="0" applyFont="1" applyFill="1" applyBorder="1"/>
    <xf numFmtId="0" fontId="46" fillId="2" borderId="0" xfId="0" applyFont="1" applyFill="1"/>
    <xf numFmtId="0" fontId="21" fillId="0" borderId="0" xfId="0" applyFont="1" applyFill="1" applyBorder="1" applyAlignment="1"/>
    <xf numFmtId="0" fontId="14" fillId="2" borderId="0" xfId="0" applyFont="1" applyFill="1"/>
    <xf numFmtId="0" fontId="14" fillId="2" borderId="0" xfId="0" applyFont="1" applyFill="1" applyAlignment="1"/>
    <xf numFmtId="0" fontId="14" fillId="2" borderId="6" xfId="0" applyFont="1" applyFill="1" applyBorder="1"/>
    <xf numFmtId="0" fontId="1" fillId="2" borderId="0" xfId="0" applyFont="1" applyFill="1" applyAlignment="1"/>
    <xf numFmtId="0" fontId="1" fillId="2" borderId="6" xfId="0" applyFont="1" applyFill="1" applyBorder="1"/>
    <xf numFmtId="0" fontId="1" fillId="2" borderId="1" xfId="0" applyFont="1" applyFill="1" applyBorder="1"/>
    <xf numFmtId="0" fontId="5" fillId="2" borderId="0" xfId="0" applyFont="1" applyFill="1" applyBorder="1"/>
    <xf numFmtId="0" fontId="5" fillId="2" borderId="0" xfId="0" applyFont="1" applyFill="1"/>
    <xf numFmtId="0" fontId="46" fillId="2" borderId="0" xfId="0" applyFont="1" applyFill="1" applyBorder="1" applyAlignment="1"/>
    <xf numFmtId="0" fontId="1" fillId="2" borderId="6" xfId="0" applyFont="1" applyFill="1" applyBorder="1" applyAlignment="1"/>
    <xf numFmtId="0" fontId="1" fillId="2" borderId="1" xfId="0" applyFont="1" applyFill="1" applyBorder="1" applyAlignment="1"/>
    <xf numFmtId="0" fontId="5" fillId="2" borderId="0" xfId="0" applyFont="1" applyFill="1" applyBorder="1" applyAlignment="1"/>
    <xf numFmtId="0" fontId="5" fillId="2" borderId="0" xfId="0" applyFont="1" applyFill="1" applyAlignment="1"/>
    <xf numFmtId="0" fontId="21" fillId="0" borderId="0" xfId="0" applyFont="1" applyFill="1" applyAlignment="1">
      <alignment wrapText="1"/>
    </xf>
    <xf numFmtId="0" fontId="46" fillId="2" borderId="0" xfId="0" applyFont="1" applyFill="1" applyAlignment="1"/>
    <xf numFmtId="0" fontId="22" fillId="2" borderId="0" xfId="0" applyFont="1" applyFill="1" applyBorder="1" applyAlignment="1">
      <alignment wrapText="1"/>
    </xf>
    <xf numFmtId="0" fontId="14" fillId="2" borderId="0" xfId="0" applyFont="1" applyFill="1" applyBorder="1" applyAlignment="1"/>
    <xf numFmtId="0" fontId="46" fillId="2" borderId="6" xfId="0" applyFont="1" applyFill="1" applyBorder="1"/>
    <xf numFmtId="0" fontId="46" fillId="2" borderId="1" xfId="0" applyFont="1" applyFill="1" applyBorder="1"/>
    <xf numFmtId="0" fontId="0" fillId="0" borderId="8" xfId="0" applyFill="1" applyBorder="1" applyAlignment="1">
      <alignment horizontal="center" wrapText="1"/>
    </xf>
    <xf numFmtId="166" fontId="1" fillId="0" borderId="1" xfId="0" applyNumberFormat="1" applyFont="1" applyFill="1" applyBorder="1" applyAlignment="1">
      <alignment horizontal="right"/>
    </xf>
    <xf numFmtId="9" fontId="1" fillId="0" borderId="1" xfId="44" applyFont="1" applyFill="1" applyBorder="1" applyAlignment="1">
      <alignment horizontal="right"/>
    </xf>
    <xf numFmtId="2" fontId="1" fillId="0" borderId="1" xfId="0" applyNumberFormat="1" applyFont="1" applyFill="1" applyBorder="1" applyAlignment="1">
      <alignment horizontal="right"/>
    </xf>
    <xf numFmtId="10" fontId="1" fillId="0" borderId="1" xfId="44" applyNumberFormat="1" applyFont="1" applyFill="1" applyBorder="1" applyAlignment="1">
      <alignment horizontal="right"/>
    </xf>
    <xf numFmtId="179" fontId="1" fillId="0" borderId="7" xfId="28" applyNumberFormat="1" applyFont="1" applyFill="1" applyBorder="1" applyAlignment="1">
      <alignment horizontal="right"/>
    </xf>
    <xf numFmtId="0" fontId="19" fillId="0" borderId="0" xfId="0" applyFont="1" applyFill="1" applyBorder="1" applyAlignment="1">
      <alignment horizontal="left" wrapText="1"/>
    </xf>
    <xf numFmtId="0" fontId="10" fillId="0" borderId="0" xfId="0" applyFont="1" applyFill="1" applyBorder="1" applyAlignment="1">
      <alignment horizontal="left"/>
    </xf>
    <xf numFmtId="0" fontId="31" fillId="0" borderId="0" xfId="0" applyFont="1" applyFill="1" applyBorder="1" applyAlignment="1">
      <alignment horizontal="right"/>
    </xf>
    <xf numFmtId="0" fontId="9" fillId="0" borderId="0" xfId="0" applyFont="1" applyFill="1" applyBorder="1" applyAlignment="1">
      <alignment horizontal="left"/>
    </xf>
    <xf numFmtId="2" fontId="27" fillId="0" borderId="0" xfId="0" applyNumberFormat="1" applyFont="1" applyFill="1" applyBorder="1" applyAlignment="1">
      <alignment horizontal="right"/>
    </xf>
    <xf numFmtId="0" fontId="1" fillId="0" borderId="0" xfId="0" applyFont="1" applyFill="1" applyBorder="1" applyAlignment="1">
      <alignment horizontal="left"/>
    </xf>
    <xf numFmtId="0" fontId="21" fillId="0" borderId="0" xfId="0" applyFont="1" applyFill="1" applyBorder="1" applyAlignment="1">
      <alignment horizontal="left" wrapText="1"/>
    </xf>
    <xf numFmtId="0" fontId="26" fillId="0" borderId="0" xfId="0" applyFont="1" applyFill="1"/>
    <xf numFmtId="44" fontId="27" fillId="0" borderId="0" xfId="29" applyFont="1" applyFill="1"/>
    <xf numFmtId="0" fontId="21" fillId="0" borderId="0" xfId="0" applyFont="1" applyFill="1" applyBorder="1" applyAlignment="1">
      <alignment horizontal="left"/>
    </xf>
    <xf numFmtId="0" fontId="11" fillId="0" borderId="0" xfId="0" applyFont="1" applyFill="1" applyBorder="1" applyAlignment="1">
      <alignment horizontal="left"/>
    </xf>
    <xf numFmtId="0" fontId="9" fillId="0" borderId="0" xfId="0" applyFont="1" applyFill="1" applyBorder="1" applyAlignment="1">
      <alignment horizontal="left" indent="1"/>
    </xf>
    <xf numFmtId="166" fontId="27" fillId="0" borderId="0" xfId="0" applyNumberFormat="1" applyFont="1" applyFill="1" applyBorder="1" applyAlignment="1">
      <alignment horizontal="right" indent="2"/>
    </xf>
    <xf numFmtId="0" fontId="9" fillId="0" borderId="0" xfId="0" applyFont="1" applyFill="1" applyAlignment="1">
      <alignment horizontal="left" wrapText="1"/>
    </xf>
    <xf numFmtId="0" fontId="9" fillId="0" borderId="0" xfId="0" applyFont="1" applyFill="1"/>
    <xf numFmtId="0" fontId="4" fillId="0" borderId="0" xfId="0" applyFont="1" applyFill="1" applyAlignment="1"/>
    <xf numFmtId="0" fontId="9" fillId="0" borderId="0" xfId="0" applyFont="1" applyFill="1" applyAlignment="1">
      <alignment horizontal="left"/>
    </xf>
    <xf numFmtId="43" fontId="4" fillId="2" borderId="1" xfId="28" applyFont="1" applyFill="1" applyBorder="1"/>
    <xf numFmtId="43" fontId="4" fillId="2" borderId="7" xfId="28" applyFont="1" applyFill="1" applyBorder="1"/>
    <xf numFmtId="43" fontId="21" fillId="0" borderId="1" xfId="28" applyFont="1" applyFill="1" applyBorder="1" applyAlignment="1">
      <alignment horizontal="left" wrapText="1"/>
    </xf>
    <xf numFmtId="43" fontId="14" fillId="0" borderId="1" xfId="28" applyFont="1" applyFill="1" applyBorder="1" applyAlignment="1">
      <alignment horizontal="left" wrapText="1"/>
    </xf>
    <xf numFmtId="43" fontId="22" fillId="0" borderId="1" xfId="28" applyFont="1" applyFill="1" applyBorder="1" applyAlignment="1">
      <alignment horizontal="left"/>
    </xf>
    <xf numFmtId="43" fontId="22" fillId="0" borderId="1" xfId="28" applyFont="1" applyFill="1" applyBorder="1" applyAlignment="1">
      <alignment horizontal="left" wrapText="1"/>
    </xf>
    <xf numFmtId="43" fontId="21" fillId="0" borderId="1" xfId="28" applyFont="1" applyFill="1" applyBorder="1" applyAlignment="1">
      <alignment horizontal="left"/>
    </xf>
    <xf numFmtId="0" fontId="47" fillId="0" borderId="0" xfId="0" applyFont="1" applyFill="1"/>
    <xf numFmtId="0" fontId="28" fillId="0" borderId="0" xfId="0" applyFont="1" applyFill="1" applyBorder="1" applyAlignment="1">
      <alignment horizontal="left"/>
    </xf>
    <xf numFmtId="178" fontId="0" fillId="0" borderId="1" xfId="28" applyNumberFormat="1" applyFont="1" applyFill="1" applyBorder="1" applyAlignment="1">
      <alignment horizontal="right"/>
    </xf>
    <xf numFmtId="2" fontId="1" fillId="0" borderId="4" xfId="0" applyNumberFormat="1" applyFont="1" applyFill="1" applyBorder="1" applyAlignment="1">
      <alignment horizontal="right"/>
    </xf>
    <xf numFmtId="166" fontId="14" fillId="0" borderId="0" xfId="0" applyNumberFormat="1" applyFont="1" applyFill="1" applyBorder="1" applyAlignment="1">
      <alignment horizontal="right"/>
    </xf>
    <xf numFmtId="174" fontId="4" fillId="2" borderId="1" xfId="0" applyNumberFormat="1" applyFont="1" applyFill="1" applyBorder="1" applyAlignment="1">
      <alignment horizontal="right"/>
    </xf>
    <xf numFmtId="0" fontId="15" fillId="2" borderId="0" xfId="0" applyFont="1" applyFill="1" applyBorder="1" applyAlignment="1">
      <alignment horizontal="right"/>
    </xf>
    <xf numFmtId="0" fontId="15" fillId="2" borderId="0" xfId="0" applyFont="1" applyFill="1" applyAlignment="1">
      <alignment horizontal="right"/>
    </xf>
    <xf numFmtId="178" fontId="14" fillId="2" borderId="1" xfId="0" applyNumberFormat="1" applyFont="1" applyFill="1" applyBorder="1" applyAlignment="1">
      <alignment horizontal="right"/>
    </xf>
    <xf numFmtId="0" fontId="18" fillId="0" borderId="0" xfId="0" applyFont="1" applyFill="1" applyBorder="1" applyAlignment="1">
      <alignment horizontal="center"/>
    </xf>
    <xf numFmtId="15" fontId="18" fillId="0" borderId="0" xfId="0" quotePrefix="1" applyNumberFormat="1" applyFont="1" applyFill="1" applyBorder="1" applyAlignment="1">
      <alignment horizontal="center"/>
    </xf>
    <xf numFmtId="0" fontId="22" fillId="0" borderId="0" xfId="0" applyFont="1" applyFill="1" applyBorder="1" applyAlignment="1">
      <alignment horizontal="center"/>
    </xf>
    <xf numFmtId="0" fontId="22" fillId="0" borderId="0" xfId="0" applyFont="1" applyFill="1" applyBorder="1"/>
    <xf numFmtId="179" fontId="22" fillId="0" borderId="0" xfId="28" applyNumberFormat="1" applyFont="1" applyFill="1" applyBorder="1" applyAlignment="1">
      <alignment horizontal="right"/>
    </xf>
    <xf numFmtId="170" fontId="22" fillId="0" borderId="0" xfId="0" applyNumberFormat="1" applyFont="1" applyFill="1" applyBorder="1" applyAlignment="1">
      <alignment horizontal="right"/>
    </xf>
    <xf numFmtId="179" fontId="18" fillId="0" borderId="0" xfId="28" applyNumberFormat="1" applyFont="1" applyFill="1" applyBorder="1" applyAlignment="1">
      <alignment horizontal="right"/>
    </xf>
    <xf numFmtId="173" fontId="18" fillId="0" borderId="0" xfId="28" applyNumberFormat="1" applyFont="1" applyFill="1" applyBorder="1" applyAlignment="1">
      <alignment horizontal="right"/>
    </xf>
    <xf numFmtId="170" fontId="1" fillId="0" borderId="0" xfId="0" applyNumberFormat="1" applyFont="1" applyFill="1" applyBorder="1" applyAlignment="1">
      <alignment horizontal="right"/>
    </xf>
    <xf numFmtId="169" fontId="9" fillId="0" borderId="0" xfId="0" applyNumberFormat="1" applyFont="1" applyFill="1" applyBorder="1" applyAlignment="1">
      <alignment horizontal="right"/>
    </xf>
    <xf numFmtId="175" fontId="9" fillId="0" borderId="0" xfId="29" applyNumberFormat="1" applyFont="1" applyFill="1" applyBorder="1" applyAlignment="1">
      <alignment horizontal="right"/>
    </xf>
    <xf numFmtId="179" fontId="3" fillId="0" borderId="0" xfId="0" applyNumberFormat="1" applyFont="1" applyFill="1"/>
    <xf numFmtId="3" fontId="27"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5" fontId="27" fillId="0" borderId="0" xfId="0" applyNumberFormat="1" applyFont="1" applyFill="1" applyBorder="1" applyAlignment="1">
      <alignment horizontal="right"/>
    </xf>
    <xf numFmtId="3" fontId="27" fillId="0" borderId="0" xfId="0" applyNumberFormat="1" applyFont="1" applyFill="1" applyBorder="1"/>
    <xf numFmtId="164" fontId="27" fillId="0" borderId="0" xfId="0" applyNumberFormat="1" applyFont="1" applyFill="1" applyBorder="1" applyAlignment="1">
      <alignment horizontal="right"/>
    </xf>
    <xf numFmtId="43" fontId="26" fillId="0" borderId="0" xfId="0" applyNumberFormat="1" applyFont="1" applyFill="1"/>
    <xf numFmtId="176" fontId="26" fillId="0" borderId="0" xfId="0" applyNumberFormat="1" applyFont="1" applyFill="1"/>
    <xf numFmtId="0" fontId="27" fillId="0" borderId="0" xfId="0" applyFont="1" applyFill="1" applyBorder="1" applyAlignment="1">
      <alignment horizontal="right"/>
    </xf>
    <xf numFmtId="166" fontId="27" fillId="0" borderId="0" xfId="0" applyNumberFormat="1" applyFont="1" applyFill="1" applyBorder="1" applyAlignment="1">
      <alignment horizontal="right"/>
    </xf>
    <xf numFmtId="177" fontId="27" fillId="0" borderId="0" xfId="0" applyNumberFormat="1" applyFont="1" applyFill="1" applyBorder="1" applyAlignment="1">
      <alignment horizontal="right"/>
    </xf>
    <xf numFmtId="174" fontId="15" fillId="2" borderId="0" xfId="0" applyNumberFormat="1" applyFont="1" applyFill="1" applyBorder="1" applyAlignment="1">
      <alignment horizontal="right"/>
    </xf>
    <xf numFmtId="43" fontId="9" fillId="0" borderId="0" xfId="28" applyFont="1" applyFill="1" applyBorder="1" applyAlignment="1">
      <alignment horizontal="right"/>
    </xf>
    <xf numFmtId="43" fontId="9" fillId="0" borderId="0" xfId="28" applyFont="1" applyFill="1" applyAlignment="1">
      <alignment horizontal="right"/>
    </xf>
    <xf numFmtId="178" fontId="0" fillId="0" borderId="7" xfId="28" applyNumberFormat="1" applyFont="1" applyFill="1" applyBorder="1" applyAlignment="1">
      <alignment horizontal="right"/>
    </xf>
    <xf numFmtId="0" fontId="21" fillId="0" borderId="0" xfId="0" applyFont="1" applyFill="1" applyBorder="1"/>
    <xf numFmtId="0" fontId="17" fillId="0" borderId="0" xfId="0" applyFont="1" applyFill="1" applyAlignment="1">
      <alignment horizontal="left"/>
    </xf>
    <xf numFmtId="0" fontId="18" fillId="0" borderId="0" xfId="0"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left" wrapText="1"/>
    </xf>
    <xf numFmtId="0" fontId="22" fillId="0" borderId="0" xfId="0" applyFont="1" applyFill="1" applyAlignment="1">
      <alignment horizontal="left"/>
    </xf>
    <xf numFmtId="0" fontId="21" fillId="0" borderId="0" xfId="0" applyFont="1" applyFill="1" applyAlignment="1">
      <alignment horizontal="left"/>
    </xf>
    <xf numFmtId="0" fontId="22" fillId="0" borderId="0" xfId="0" applyFont="1" applyFill="1" applyAlignment="1">
      <alignment horizontal="left" wrapText="1"/>
    </xf>
    <xf numFmtId="0" fontId="20" fillId="0" borderId="0" xfId="0" applyFont="1" applyFill="1" applyAlignment="1">
      <alignment horizontal="left"/>
    </xf>
    <xf numFmtId="0" fontId="22" fillId="0" borderId="0" xfId="0" applyFont="1" applyFill="1" applyBorder="1" applyAlignment="1">
      <alignment horizontal="left" wrapText="1"/>
    </xf>
    <xf numFmtId="0" fontId="22" fillId="0" borderId="0" xfId="0" applyFont="1" applyFill="1" applyBorder="1" applyAlignment="1">
      <alignment horizontal="left"/>
    </xf>
    <xf numFmtId="0" fontId="20" fillId="0" borderId="0" xfId="0" applyFont="1" applyFill="1" applyBorder="1" applyAlignment="1">
      <alignment horizontal="left"/>
    </xf>
    <xf numFmtId="0" fontId="22" fillId="0" borderId="0" xfId="0" applyFont="1" applyFill="1" applyBorder="1" applyAlignment="1">
      <alignment horizontal="left" wrapText="1" indent="1"/>
    </xf>
    <xf numFmtId="0" fontId="22" fillId="0" borderId="0" xfId="0" applyFont="1" applyFill="1" applyBorder="1" applyAlignment="1">
      <alignment horizontal="left" indent="1"/>
    </xf>
    <xf numFmtId="0" fontId="22" fillId="0" borderId="0" xfId="0" applyFont="1" applyFill="1" applyAlignment="1">
      <alignment wrapText="1"/>
    </xf>
    <xf numFmtId="0" fontId="26" fillId="0" borderId="0" xfId="0" applyFont="1" applyFill="1" applyBorder="1" applyAlignment="1">
      <alignment horizontal="left" wrapText="1"/>
    </xf>
    <xf numFmtId="174" fontId="5" fillId="2" borderId="7" xfId="0" applyNumberFormat="1" applyFont="1" applyFill="1" applyBorder="1" applyAlignment="1">
      <alignment horizontal="right"/>
    </xf>
    <xf numFmtId="179" fontId="5" fillId="0" borderId="1" xfId="28" applyNumberFormat="1" applyFont="1" applyFill="1" applyBorder="1" applyAlignment="1">
      <alignment horizontal="right"/>
    </xf>
    <xf numFmtId="174" fontId="5" fillId="0" borderId="1" xfId="0" applyNumberFormat="1" applyFont="1" applyFill="1" applyBorder="1" applyAlignment="1">
      <alignment horizontal="right"/>
    </xf>
    <xf numFmtId="178" fontId="5" fillId="0" borderId="1" xfId="28" applyNumberFormat="1" applyFont="1" applyFill="1" applyBorder="1" applyAlignment="1">
      <alignment horizontal="right"/>
    </xf>
    <xf numFmtId="43" fontId="26" fillId="0" borderId="1" xfId="28" applyFont="1" applyFill="1" applyBorder="1" applyAlignment="1">
      <alignment horizontal="left" wrapText="1"/>
    </xf>
    <xf numFmtId="179" fontId="0" fillId="0" borderId="1" xfId="28" applyNumberFormat="1" applyFont="1" applyFill="1" applyBorder="1" applyAlignment="1">
      <alignment horizontal="right"/>
    </xf>
    <xf numFmtId="0" fontId="4" fillId="0" borderId="8" xfId="0" applyFont="1" applyFill="1" applyBorder="1" applyAlignment="1">
      <alignment vertical="top" wrapText="1"/>
    </xf>
    <xf numFmtId="43" fontId="1" fillId="0" borderId="1" xfId="28" applyFont="1" applyFill="1" applyBorder="1" applyAlignment="1">
      <alignment horizontal="left"/>
    </xf>
    <xf numFmtId="43" fontId="1" fillId="0" borderId="1" xfId="28" applyFont="1" applyFill="1" applyBorder="1" applyAlignment="1">
      <alignment horizontal="left" wrapText="1"/>
    </xf>
    <xf numFmtId="0" fontId="22" fillId="0" borderId="1" xfId="0" applyFont="1" applyFill="1" applyBorder="1" applyAlignment="1">
      <alignment horizontal="left" wrapText="1"/>
    </xf>
    <xf numFmtId="43" fontId="22" fillId="0" borderId="1" xfId="28" applyFont="1" applyFill="1" applyBorder="1" applyAlignment="1"/>
    <xf numFmtId="43" fontId="1" fillId="0" borderId="7" xfId="28" applyFont="1" applyFill="1" applyBorder="1" applyAlignment="1">
      <alignment horizontal="left" wrapText="1"/>
    </xf>
    <xf numFmtId="179" fontId="27" fillId="0" borderId="0" xfId="28" applyNumberFormat="1" applyFont="1" applyFill="1" applyBorder="1" applyAlignment="1"/>
    <xf numFmtId="0" fontId="35" fillId="0" borderId="11" xfId="0" applyFont="1" applyFill="1" applyBorder="1" applyAlignment="1">
      <alignment vertical="center"/>
    </xf>
    <xf numFmtId="175" fontId="0" fillId="0" borderId="1" xfId="29" applyNumberFormat="1" applyFont="1" applyFill="1" applyBorder="1" applyAlignment="1">
      <alignment horizontal="right"/>
    </xf>
    <xf numFmtId="0" fontId="29" fillId="0" borderId="0" xfId="0" applyFont="1" applyFill="1" applyAlignment="1"/>
    <xf numFmtId="0" fontId="2" fillId="0" borderId="0" xfId="0" applyFont="1" applyFill="1" applyBorder="1" applyAlignment="1">
      <alignment horizontal="center" wrapText="1"/>
    </xf>
    <xf numFmtId="43" fontId="14" fillId="0" borderId="1" xfId="28" applyFont="1" applyFill="1" applyBorder="1" applyAlignment="1">
      <alignment horizontal="left"/>
    </xf>
    <xf numFmtId="43" fontId="4" fillId="0" borderId="1" xfId="28" applyFont="1" applyFill="1" applyBorder="1"/>
    <xf numFmtId="43" fontId="14" fillId="0" borderId="1" xfId="28" applyFont="1" applyFill="1" applyBorder="1" applyAlignment="1">
      <alignment wrapText="1"/>
    </xf>
    <xf numFmtId="43" fontId="21" fillId="0" borderId="1" xfId="28" applyFont="1" applyFill="1" applyBorder="1" applyAlignment="1">
      <alignment horizontal="left" vertical="top" wrapText="1"/>
    </xf>
    <xf numFmtId="178" fontId="5" fillId="0" borderId="8" xfId="28" applyNumberFormat="1" applyFont="1" applyFill="1" applyBorder="1" applyAlignment="1">
      <alignment horizontal="right" vertical="top"/>
    </xf>
    <xf numFmtId="43" fontId="9" fillId="0" borderId="0" xfId="28" applyFont="1" applyFill="1" applyBorder="1" applyAlignment="1">
      <alignment horizontal="right" vertical="top"/>
    </xf>
    <xf numFmtId="43" fontId="9" fillId="0" borderId="3" xfId="28" applyFont="1" applyFill="1" applyBorder="1" applyAlignment="1">
      <alignment horizontal="right" vertical="top"/>
    </xf>
    <xf numFmtId="175" fontId="5" fillId="0" borderId="5" xfId="29" applyNumberFormat="1" applyFont="1" applyFill="1" applyBorder="1" applyAlignment="1">
      <alignment horizontal="right"/>
    </xf>
    <xf numFmtId="0" fontId="9" fillId="0" borderId="2" xfId="0" applyFont="1" applyFill="1" applyBorder="1" applyAlignment="1">
      <alignment horizontal="right"/>
    </xf>
    <xf numFmtId="179" fontId="0" fillId="0" borderId="7" xfId="28" applyNumberFormat="1" applyFont="1" applyFill="1" applyBorder="1" applyAlignment="1">
      <alignment horizontal="right"/>
    </xf>
    <xf numFmtId="178" fontId="0" fillId="0" borderId="8" xfId="28" applyNumberFormat="1" applyFont="1" applyFill="1" applyBorder="1" applyAlignment="1">
      <alignment horizontal="right"/>
    </xf>
    <xf numFmtId="0" fontId="4" fillId="0" borderId="1" xfId="0" applyFont="1" applyFill="1" applyBorder="1" applyAlignment="1">
      <alignment horizontal="left"/>
    </xf>
    <xf numFmtId="0" fontId="25" fillId="2" borderId="0" xfId="0" applyFont="1" applyFill="1" applyBorder="1" applyAlignment="1">
      <alignment vertical="top"/>
    </xf>
    <xf numFmtId="0" fontId="25" fillId="2" borderId="0" xfId="0" applyFont="1" applyFill="1"/>
    <xf numFmtId="0" fontId="48" fillId="0" borderId="0" xfId="0" applyFont="1" applyFill="1" applyBorder="1"/>
    <xf numFmtId="43" fontId="14" fillId="0" borderId="1" xfId="28" applyFont="1" applyFill="1" applyBorder="1" applyAlignment="1">
      <alignment horizontal="left" vertical="center" wrapText="1"/>
    </xf>
    <xf numFmtId="179" fontId="0" fillId="0" borderId="7" xfId="28" applyNumberFormat="1" applyFont="1" applyFill="1" applyBorder="1" applyAlignment="1">
      <alignment horizontal="right" vertical="center"/>
    </xf>
    <xf numFmtId="43" fontId="9" fillId="0" borderId="0" xfId="28" applyFont="1" applyFill="1" applyBorder="1" applyAlignment="1">
      <alignment horizontal="right" vertical="center"/>
    </xf>
    <xf numFmtId="43" fontId="9" fillId="0" borderId="0" xfId="28" applyFont="1" applyFill="1" applyAlignment="1">
      <alignment horizontal="right" vertical="center"/>
    </xf>
    <xf numFmtId="0" fontId="20" fillId="0" borderId="0" xfId="0" applyFont="1" applyFill="1" applyBorder="1" applyAlignment="1">
      <alignment horizontal="center"/>
    </xf>
    <xf numFmtId="0" fontId="1" fillId="0" borderId="0" xfId="0" applyFont="1" applyFill="1" applyBorder="1"/>
    <xf numFmtId="0" fontId="22" fillId="0" borderId="0" xfId="0" applyFont="1" applyFill="1" applyBorder="1" applyAlignment="1"/>
    <xf numFmtId="0" fontId="22" fillId="0" borderId="0" xfId="0" applyFont="1" applyFill="1" applyAlignment="1"/>
    <xf numFmtId="0" fontId="22" fillId="0" borderId="6" xfId="0" applyFont="1" applyFill="1" applyBorder="1" applyAlignment="1"/>
    <xf numFmtId="0" fontId="46" fillId="0" borderId="0" xfId="0" applyFont="1" applyFill="1" applyBorder="1" applyAlignment="1"/>
    <xf numFmtId="0" fontId="46" fillId="0" borderId="0" xfId="0" applyFont="1" applyFill="1" applyAlignment="1"/>
    <xf numFmtId="0" fontId="1" fillId="0" borderId="6" xfId="0" applyFont="1" applyFill="1" applyBorder="1" applyAlignment="1"/>
    <xf numFmtId="0" fontId="1" fillId="0" borderId="1" xfId="0" applyFont="1" applyFill="1" applyBorder="1" applyAlignment="1"/>
    <xf numFmtId="0" fontId="5" fillId="0" borderId="0" xfId="0" applyFont="1" applyFill="1" applyBorder="1" applyAlignment="1"/>
    <xf numFmtId="0" fontId="5" fillId="0" borderId="0" xfId="0" applyFont="1" applyFill="1" applyAlignment="1"/>
    <xf numFmtId="0" fontId="1" fillId="0" borderId="7" xfId="0" applyFont="1" applyFill="1" applyBorder="1" applyAlignment="1"/>
    <xf numFmtId="0" fontId="1" fillId="0" borderId="14" xfId="0" applyFont="1" applyFill="1" applyBorder="1" applyAlignment="1"/>
    <xf numFmtId="0" fontId="5" fillId="0" borderId="6" xfId="0" applyFont="1" applyFill="1" applyBorder="1" applyAlignment="1"/>
    <xf numFmtId="0" fontId="5" fillId="0" borderId="1" xfId="0" applyFont="1" applyFill="1" applyBorder="1" applyAlignment="1"/>
    <xf numFmtId="0" fontId="46" fillId="0" borderId="6" xfId="0" applyFont="1" applyFill="1" applyBorder="1" applyAlignment="1"/>
    <xf numFmtId="0" fontId="46" fillId="0" borderId="1" xfId="0" applyFont="1" applyFill="1" applyBorder="1" applyAlignment="1"/>
    <xf numFmtId="0" fontId="46" fillId="0" borderId="0" xfId="0" applyFont="1" applyFill="1"/>
    <xf numFmtId="0" fontId="26" fillId="0" borderId="0" xfId="0" applyFont="1" applyFill="1" applyAlignment="1"/>
    <xf numFmtId="0" fontId="26" fillId="0" borderId="6" xfId="0" applyFont="1" applyFill="1" applyBorder="1" applyAlignment="1"/>
    <xf numFmtId="0" fontId="26" fillId="0" borderId="1" xfId="0" applyFont="1" applyFill="1" applyBorder="1" applyAlignment="1"/>
    <xf numFmtId="0" fontId="26" fillId="0" borderId="0" xfId="0" applyFont="1" applyFill="1" applyBorder="1" applyAlignment="1"/>
    <xf numFmtId="0" fontId="46" fillId="0" borderId="0" xfId="0" applyFont="1" applyFill="1" applyBorder="1"/>
    <xf numFmtId="0" fontId="46" fillId="0" borderId="6" xfId="0" applyFont="1" applyFill="1" applyBorder="1"/>
    <xf numFmtId="0" fontId="46" fillId="0" borderId="1" xfId="0" applyFont="1" applyFill="1" applyBorder="1"/>
    <xf numFmtId="0" fontId="2" fillId="0" borderId="0" xfId="0" applyFont="1" applyFill="1" applyBorder="1" applyAlignment="1">
      <alignment vertical="top"/>
    </xf>
    <xf numFmtId="0" fontId="32" fillId="2" borderId="0" xfId="0" applyFont="1" applyFill="1" applyBorder="1" applyAlignment="1">
      <alignment wrapText="1"/>
    </xf>
    <xf numFmtId="0" fontId="49" fillId="2" borderId="0" xfId="0" applyFont="1" applyFill="1" applyAlignment="1">
      <alignment horizontal="left"/>
    </xf>
    <xf numFmtId="43" fontId="50" fillId="2" borderId="0" xfId="28" applyFont="1" applyFill="1" applyAlignment="1">
      <alignment horizontal="left"/>
    </xf>
    <xf numFmtId="169" fontId="24" fillId="2" borderId="0" xfId="0" applyNumberFormat="1" applyFont="1" applyFill="1" applyBorder="1" applyAlignment="1">
      <alignment horizontal="right"/>
    </xf>
    <xf numFmtId="43" fontId="24" fillId="2" borderId="0" xfId="28" applyFont="1" applyFill="1" applyAlignment="1">
      <alignment horizontal="left"/>
    </xf>
    <xf numFmtId="174" fontId="24" fillId="2" borderId="12" xfId="29" applyNumberFormat="1" applyFont="1" applyFill="1" applyBorder="1" applyAlignment="1">
      <alignment horizontal="right"/>
    </xf>
    <xf numFmtId="43" fontId="28" fillId="2" borderId="0" xfId="28" applyFont="1" applyFill="1" applyBorder="1" applyAlignment="1">
      <alignment horizontal="left" wrapText="1"/>
    </xf>
    <xf numFmtId="43" fontId="28" fillId="2" borderId="0" xfId="28" applyFont="1" applyFill="1" applyAlignment="1">
      <alignment horizontal="left"/>
    </xf>
    <xf numFmtId="174" fontId="24" fillId="2" borderId="0" xfId="0" applyNumberFormat="1" applyFont="1" applyFill="1" applyBorder="1" applyAlignment="1">
      <alignment horizontal="right"/>
    </xf>
    <xf numFmtId="174" fontId="24" fillId="2" borderId="0" xfId="29" applyNumberFormat="1" applyFont="1" applyFill="1" applyBorder="1" applyAlignment="1">
      <alignment horizontal="right"/>
    </xf>
    <xf numFmtId="43" fontId="36" fillId="2" borderId="0" xfId="28" applyFont="1" applyFill="1"/>
    <xf numFmtId="0" fontId="8" fillId="2" borderId="0" xfId="0" applyFont="1" applyFill="1" applyAlignment="1">
      <alignment horizontal="left" vertical="top"/>
    </xf>
    <xf numFmtId="0" fontId="51" fillId="0" borderId="0" xfId="0" applyFont="1" applyFill="1" applyBorder="1" applyAlignment="1">
      <alignment horizontal="left"/>
    </xf>
    <xf numFmtId="43" fontId="9" fillId="0" borderId="0" xfId="28" applyFont="1" applyFill="1" applyBorder="1" applyAlignment="1">
      <alignment horizontal="left"/>
    </xf>
    <xf numFmtId="43" fontId="9" fillId="0" borderId="0" xfId="28" applyFont="1" applyFill="1" applyBorder="1" applyAlignment="1">
      <alignment horizontal="left" wrapText="1"/>
    </xf>
    <xf numFmtId="43" fontId="11" fillId="0" borderId="0" xfId="28" applyFont="1" applyFill="1" applyBorder="1"/>
    <xf numFmtId="179" fontId="9" fillId="0" borderId="15" xfId="28" applyNumberFormat="1" applyFont="1" applyFill="1" applyBorder="1" applyAlignment="1">
      <alignment horizontal="right"/>
    </xf>
    <xf numFmtId="43" fontId="9" fillId="0" borderId="0" xfId="28" applyFont="1" applyFill="1" applyBorder="1" applyAlignment="1">
      <alignment wrapText="1"/>
    </xf>
    <xf numFmtId="170" fontId="9" fillId="0" borderId="0" xfId="0" applyNumberFormat="1" applyFont="1" applyFill="1" applyBorder="1" applyAlignment="1">
      <alignment horizontal="right"/>
    </xf>
    <xf numFmtId="173" fontId="9" fillId="0" borderId="12" xfId="28" applyNumberFormat="1" applyFont="1" applyFill="1" applyBorder="1" applyAlignment="1">
      <alignment horizontal="right"/>
    </xf>
    <xf numFmtId="43" fontId="11" fillId="0" borderId="0" xfId="28" applyFont="1" applyFill="1" applyBorder="1" applyAlignment="1">
      <alignment horizontal="left"/>
    </xf>
    <xf numFmtId="170" fontId="9" fillId="0" borderId="12" xfId="0" applyNumberFormat="1" applyFont="1" applyFill="1" applyBorder="1" applyAlignment="1">
      <alignment horizontal="right"/>
    </xf>
    <xf numFmtId="179" fontId="14" fillId="2" borderId="1" xfId="0" applyNumberFormat="1" applyFont="1" applyFill="1" applyBorder="1" applyAlignment="1">
      <alignment horizontal="right"/>
    </xf>
    <xf numFmtId="0" fontId="7" fillId="2" borderId="0" xfId="0" applyFont="1" applyFill="1" applyAlignment="1"/>
    <xf numFmtId="0" fontId="24" fillId="2" borderId="0" xfId="0" applyFont="1" applyFill="1" applyBorder="1" applyAlignment="1">
      <alignment horizontal="left" wrapText="1"/>
    </xf>
    <xf numFmtId="167" fontId="1" fillId="2" borderId="0" xfId="0" applyNumberFormat="1" applyFont="1" applyFill="1" applyBorder="1" applyAlignment="1">
      <alignment horizontal="right" wrapText="1"/>
    </xf>
    <xf numFmtId="0" fontId="9" fillId="2" borderId="0" xfId="0" applyFont="1" applyFill="1" applyBorder="1" applyAlignment="1">
      <alignment horizontal="right" wrapText="1"/>
    </xf>
    <xf numFmtId="0" fontId="1" fillId="2" borderId="0" xfId="0" applyFont="1" applyFill="1" applyBorder="1" applyAlignment="1">
      <alignment horizontal="right" wrapText="1"/>
    </xf>
    <xf numFmtId="166" fontId="1" fillId="2" borderId="0" xfId="0" applyNumberFormat="1" applyFont="1" applyFill="1" applyBorder="1" applyAlignment="1">
      <alignment horizontal="right" wrapText="1"/>
    </xf>
    <xf numFmtId="0" fontId="1" fillId="2" borderId="0" xfId="0" applyFont="1" applyFill="1" applyBorder="1" applyAlignment="1">
      <alignment wrapText="1"/>
    </xf>
    <xf numFmtId="0" fontId="9" fillId="2" borderId="0" xfId="0" applyFont="1" applyFill="1" applyBorder="1" applyAlignment="1">
      <alignment horizontal="center" vertical="top" wrapText="1"/>
    </xf>
    <xf numFmtId="0" fontId="52"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3" fontId="1" fillId="2" borderId="0" xfId="0" applyNumberFormat="1" applyFont="1" applyFill="1" applyBorder="1" applyAlignment="1">
      <alignment horizontal="right" vertical="top" wrapText="1"/>
    </xf>
    <xf numFmtId="0" fontId="9" fillId="2" borderId="0" xfId="0" applyFont="1" applyFill="1" applyBorder="1" applyAlignment="1">
      <alignment horizontal="right" vertical="top" wrapText="1"/>
    </xf>
    <xf numFmtId="0" fontId="24" fillId="2" borderId="0" xfId="0" applyFont="1" applyFill="1" applyBorder="1" applyAlignment="1">
      <alignment horizontal="left" vertical="top" wrapText="1"/>
    </xf>
    <xf numFmtId="4" fontId="1" fillId="2" borderId="0" xfId="0" applyNumberFormat="1" applyFont="1" applyFill="1" applyBorder="1" applyAlignment="1">
      <alignment horizontal="right" vertical="top" wrapText="1"/>
    </xf>
    <xf numFmtId="167" fontId="1" fillId="2" borderId="0" xfId="0" applyNumberFormat="1" applyFont="1" applyFill="1" applyBorder="1" applyAlignment="1">
      <alignment horizontal="right" vertical="top" wrapText="1"/>
    </xf>
    <xf numFmtId="172" fontId="1" fillId="2" borderId="0" xfId="0" applyNumberFormat="1" applyFont="1" applyFill="1" applyBorder="1" applyAlignment="1">
      <alignment horizontal="right" vertical="top" wrapText="1"/>
    </xf>
    <xf numFmtId="0" fontId="28" fillId="0" borderId="0" xfId="0" applyFont="1" applyFill="1" applyBorder="1" applyAlignment="1">
      <alignment wrapText="1"/>
    </xf>
    <xf numFmtId="167" fontId="0" fillId="2" borderId="0" xfId="0" applyNumberFormat="1" applyFont="1" applyFill="1" applyBorder="1" applyAlignment="1">
      <alignment horizontal="right" wrapText="1"/>
    </xf>
    <xf numFmtId="0" fontId="8" fillId="2" borderId="0" xfId="0" applyFont="1" applyFill="1" applyBorder="1" applyAlignment="1">
      <alignment horizontal="left" vertical="top" wrapText="1"/>
    </xf>
    <xf numFmtId="3" fontId="0" fillId="2" borderId="0" xfId="0" applyNumberFormat="1" applyFont="1" applyFill="1" applyBorder="1" applyAlignment="1">
      <alignment horizontal="right" vertical="top" wrapText="1"/>
    </xf>
    <xf numFmtId="4" fontId="0" fillId="2" borderId="0" xfId="0" applyNumberFormat="1" applyFont="1" applyFill="1" applyBorder="1" applyAlignment="1">
      <alignment horizontal="right" vertical="top" wrapText="1"/>
    </xf>
    <xf numFmtId="167" fontId="0" fillId="2" borderId="0" xfId="0" applyNumberFormat="1" applyFont="1" applyFill="1" applyBorder="1" applyAlignment="1">
      <alignment horizontal="right" vertical="top" wrapText="1"/>
    </xf>
    <xf numFmtId="0" fontId="0" fillId="2" borderId="0" xfId="0" applyFont="1" applyFill="1" applyBorder="1" applyAlignment="1">
      <alignment horizontal="right" wrapText="1"/>
    </xf>
    <xf numFmtId="9" fontId="0" fillId="2" borderId="0" xfId="0" applyNumberFormat="1" applyFont="1" applyFill="1" applyBorder="1" applyAlignment="1">
      <alignment horizontal="right" wrapText="1"/>
    </xf>
    <xf numFmtId="9" fontId="0" fillId="2" borderId="0" xfId="0" applyNumberFormat="1" applyFont="1" applyFill="1" applyBorder="1" applyAlignment="1">
      <alignment horizontal="right"/>
    </xf>
    <xf numFmtId="0" fontId="11" fillId="0" borderId="0" xfId="0" applyFont="1" applyFill="1" applyBorder="1" applyAlignment="1"/>
    <xf numFmtId="0" fontId="9" fillId="0" borderId="0" xfId="0" applyFont="1" applyFill="1" applyBorder="1" applyAlignment="1">
      <alignment horizontal="center"/>
    </xf>
    <xf numFmtId="175" fontId="9" fillId="0" borderId="2" xfId="29" applyNumberFormat="1" applyFont="1" applyFill="1" applyBorder="1" applyAlignment="1">
      <alignment horizontal="right"/>
    </xf>
    <xf numFmtId="175" fontId="24" fillId="2" borderId="0" xfId="29" applyNumberFormat="1" applyFont="1" applyFill="1" applyBorder="1" applyAlignment="1">
      <alignment horizontal="right"/>
    </xf>
    <xf numFmtId="175" fontId="24" fillId="2" borderId="2" xfId="29" applyNumberFormat="1" applyFont="1" applyFill="1" applyBorder="1" applyAlignment="1">
      <alignment horizontal="right" vertical="center"/>
    </xf>
    <xf numFmtId="180" fontId="27" fillId="0" borderId="0" xfId="29" applyNumberFormat="1" applyFont="1" applyFill="1"/>
    <xf numFmtId="167" fontId="27" fillId="0" borderId="0" xfId="0" applyNumberFormat="1" applyFont="1" applyFill="1" applyBorder="1" applyAlignment="1">
      <alignment horizontal="right"/>
    </xf>
    <xf numFmtId="0" fontId="9" fillId="2" borderId="0" xfId="0" applyFont="1" applyFill="1" applyBorder="1" applyAlignment="1">
      <alignment horizontal="left" vertical="top" wrapText="1"/>
    </xf>
    <xf numFmtId="0" fontId="0" fillId="2" borderId="0" xfId="0" applyFill="1" applyBorder="1" applyAlignment="1">
      <alignment horizontal="left"/>
    </xf>
    <xf numFmtId="181" fontId="1" fillId="2" borderId="0" xfId="0" applyNumberFormat="1" applyFont="1" applyFill="1" applyBorder="1" applyAlignment="1">
      <alignment horizontal="right"/>
    </xf>
    <xf numFmtId="0" fontId="0" fillId="0" borderId="16" xfId="0" applyFill="1" applyBorder="1" applyAlignment="1">
      <alignment horizontal="center" wrapText="1"/>
    </xf>
    <xf numFmtId="2" fontId="22" fillId="0" borderId="4" xfId="0" applyNumberFormat="1" applyFont="1" applyFill="1" applyBorder="1" applyAlignment="1">
      <alignment horizontal="right"/>
    </xf>
    <xf numFmtId="2" fontId="22" fillId="0" borderId="1" xfId="0" applyNumberFormat="1" applyFont="1" applyFill="1" applyBorder="1" applyAlignment="1">
      <alignment horizontal="right"/>
    </xf>
    <xf numFmtId="168" fontId="0" fillId="0" borderId="4" xfId="28" applyNumberFormat="1" applyFont="1" applyFill="1" applyBorder="1" applyAlignment="1">
      <alignment horizontal="right"/>
    </xf>
    <xf numFmtId="168" fontId="0" fillId="0" borderId="1" xfId="28" applyNumberFormat="1" applyFont="1" applyFill="1" applyBorder="1" applyAlignment="1">
      <alignment horizontal="right"/>
    </xf>
    <xf numFmtId="167" fontId="14" fillId="0" borderId="4" xfId="0" applyNumberFormat="1" applyFont="1" applyFill="1" applyBorder="1" applyAlignment="1">
      <alignment horizontal="right"/>
    </xf>
    <xf numFmtId="167" fontId="14" fillId="0" borderId="1" xfId="0" applyNumberFormat="1" applyFont="1" applyFill="1" applyBorder="1" applyAlignment="1">
      <alignment horizontal="right"/>
    </xf>
    <xf numFmtId="0" fontId="22" fillId="0" borderId="4" xfId="0" applyFont="1" applyFill="1" applyBorder="1" applyAlignment="1">
      <alignment horizontal="right"/>
    </xf>
    <xf numFmtId="0" fontId="22" fillId="0" borderId="1" xfId="0" applyFont="1" applyFill="1" applyBorder="1" applyAlignment="1">
      <alignment horizontal="right"/>
    </xf>
    <xf numFmtId="0" fontId="20" fillId="0" borderId="4" xfId="0" applyFont="1" applyFill="1" applyBorder="1" applyAlignment="1">
      <alignment horizontal="right"/>
    </xf>
    <xf numFmtId="43" fontId="5" fillId="0" borderId="4" xfId="28" applyFont="1" applyFill="1" applyBorder="1" applyAlignment="1">
      <alignment horizontal="right"/>
    </xf>
    <xf numFmtId="0" fontId="45" fillId="0" borderId="0" xfId="0" applyFont="1" applyFill="1"/>
    <xf numFmtId="0" fontId="30" fillId="0" borderId="0" xfId="0" applyFont="1" applyFill="1" applyBorder="1" applyAlignment="1">
      <alignment horizontal="left"/>
    </xf>
    <xf numFmtId="181" fontId="4" fillId="2" borderId="0" xfId="0" applyNumberFormat="1" applyFont="1" applyFill="1" applyBorder="1" applyAlignment="1">
      <alignment horizontal="right"/>
    </xf>
    <xf numFmtId="0" fontId="39" fillId="0" borderId="11" xfId="0" applyFont="1" applyFill="1" applyBorder="1" applyAlignment="1">
      <alignment horizontal="center" wrapText="1"/>
    </xf>
    <xf numFmtId="0" fontId="5" fillId="0" borderId="1" xfId="0" applyFont="1" applyFill="1" applyBorder="1" applyAlignment="1">
      <alignment horizontal="right"/>
    </xf>
    <xf numFmtId="175" fontId="5" fillId="0" borderId="1" xfId="29" applyNumberFormat="1" applyFont="1" applyFill="1" applyBorder="1" applyAlignment="1">
      <alignment horizontal="right"/>
    </xf>
    <xf numFmtId="0" fontId="14" fillId="0" borderId="7" xfId="0" applyFont="1" applyFill="1" applyBorder="1" applyAlignment="1">
      <alignment horizontal="right"/>
    </xf>
    <xf numFmtId="43" fontId="1" fillId="0" borderId="1" xfId="28" applyFont="1" applyFill="1" applyBorder="1" applyAlignment="1">
      <alignment horizontal="right"/>
    </xf>
    <xf numFmtId="182" fontId="1" fillId="0" borderId="1" xfId="28" applyNumberFormat="1" applyFont="1" applyFill="1" applyBorder="1" applyAlignment="1">
      <alignment horizontal="right"/>
    </xf>
    <xf numFmtId="0" fontId="14" fillId="0" borderId="1" xfId="0" applyFont="1" applyFill="1" applyBorder="1" applyAlignment="1"/>
    <xf numFmtId="179" fontId="4" fillId="0" borderId="1" xfId="28" applyNumberFormat="1" applyFont="1" applyFill="1" applyBorder="1"/>
    <xf numFmtId="0" fontId="14" fillId="0" borderId="11" xfId="0" applyFont="1" applyFill="1" applyBorder="1" applyAlignment="1">
      <alignment horizontal="center"/>
    </xf>
    <xf numFmtId="0" fontId="0" fillId="0" borderId="0" xfId="0" applyFill="1" applyBorder="1" applyAlignment="1">
      <alignment horizontal="left" vertical="top" wrapText="1"/>
    </xf>
    <xf numFmtId="178" fontId="5" fillId="2" borderId="1" xfId="29" applyNumberFormat="1" applyFont="1" applyFill="1" applyBorder="1" applyAlignment="1">
      <alignment horizontal="right"/>
    </xf>
    <xf numFmtId="0" fontId="4" fillId="2" borderId="1" xfId="0" applyFont="1" applyFill="1" applyBorder="1" applyAlignment="1">
      <alignment vertical="top" wrapText="1"/>
    </xf>
    <xf numFmtId="0" fontId="0" fillId="0" borderId="1" xfId="0" applyBorder="1" applyAlignment="1">
      <alignment horizontal="center" wrapText="1"/>
    </xf>
    <xf numFmtId="0" fontId="39" fillId="0" borderId="1" xfId="0" applyFont="1" applyFill="1" applyBorder="1" applyAlignment="1">
      <alignment horizontal="center" wrapText="1"/>
    </xf>
    <xf numFmtId="0" fontId="0" fillId="0" borderId="1" xfId="0" applyFill="1" applyBorder="1" applyAlignment="1">
      <alignment horizontal="center" wrapText="1"/>
    </xf>
    <xf numFmtId="174" fontId="24" fillId="2" borderId="12" xfId="29" applyNumberFormat="1" applyFont="1" applyFill="1" applyBorder="1" applyAlignment="1">
      <alignment vertical="center"/>
    </xf>
    <xf numFmtId="43" fontId="8" fillId="2" borderId="0" xfId="28" applyFont="1" applyFill="1" applyAlignment="1">
      <alignment horizontal="left"/>
    </xf>
    <xf numFmtId="174" fontId="24" fillId="2" borderId="0" xfId="29" applyNumberFormat="1" applyFont="1" applyFill="1" applyBorder="1" applyAlignment="1">
      <alignment vertical="center"/>
    </xf>
    <xf numFmtId="174" fontId="24" fillId="2" borderId="15" xfId="29" applyNumberFormat="1" applyFont="1" applyFill="1" applyBorder="1" applyAlignment="1">
      <alignment vertical="center"/>
    </xf>
    <xf numFmtId="171" fontId="3" fillId="0" borderId="5" xfId="29" applyNumberFormat="1" applyFont="1" applyFill="1" applyBorder="1" applyAlignment="1">
      <alignment horizontal="right"/>
    </xf>
    <xf numFmtId="171" fontId="3" fillId="0" borderId="5" xfId="0" applyNumberFormat="1" applyFont="1" applyFill="1" applyBorder="1" applyAlignment="1">
      <alignment horizontal="right"/>
    </xf>
    <xf numFmtId="179" fontId="5" fillId="2" borderId="7" xfId="29" applyNumberFormat="1" applyFont="1" applyFill="1" applyBorder="1" applyAlignment="1">
      <alignment horizontal="right"/>
    </xf>
    <xf numFmtId="168" fontId="55" fillId="0" borderId="1" xfId="28" applyNumberFormat="1" applyFont="1" applyFill="1" applyBorder="1" applyAlignment="1">
      <alignment horizontal="right"/>
    </xf>
    <xf numFmtId="0" fontId="4" fillId="0" borderId="11" xfId="0" applyFont="1" applyFill="1" applyBorder="1" applyAlignment="1">
      <alignment horizontal="center"/>
    </xf>
    <xf numFmtId="1" fontId="14" fillId="0" borderId="11" xfId="0" applyNumberFormat="1" applyFont="1" applyFill="1" applyBorder="1" applyAlignment="1">
      <alignment horizontal="center"/>
    </xf>
    <xf numFmtId="3" fontId="1" fillId="0" borderId="1" xfId="0" applyNumberFormat="1" applyFont="1" applyFill="1" applyBorder="1" applyAlignment="1">
      <alignment horizontal="right"/>
    </xf>
    <xf numFmtId="0" fontId="6" fillId="0" borderId="0" xfId="0" applyFont="1" applyFill="1" applyAlignment="1">
      <alignment horizontal="left"/>
    </xf>
    <xf numFmtId="43" fontId="24" fillId="0" borderId="0" xfId="28" applyFont="1" applyFill="1" applyAlignment="1"/>
    <xf numFmtId="15" fontId="9" fillId="0" borderId="0" xfId="0" quotePrefix="1" applyNumberFormat="1" applyFont="1" applyFill="1" applyBorder="1" applyAlignment="1">
      <alignment horizontal="center"/>
    </xf>
    <xf numFmtId="41" fontId="0" fillId="0" borderId="1" xfId="28" applyNumberFormat="1" applyFont="1" applyFill="1" applyBorder="1" applyAlignment="1">
      <alignment horizontal="right"/>
    </xf>
    <xf numFmtId="179" fontId="5" fillId="2" borderId="5" xfId="28" applyNumberFormat="1" applyFont="1" applyFill="1" applyBorder="1" applyAlignment="1">
      <alignment horizontal="right"/>
    </xf>
    <xf numFmtId="179" fontId="5" fillId="0" borderId="5" xfId="28" applyNumberFormat="1" applyFont="1" applyFill="1" applyBorder="1" applyAlignment="1">
      <alignment horizontal="right"/>
    </xf>
    <xf numFmtId="2" fontId="1" fillId="2" borderId="1" xfId="28" applyNumberFormat="1" applyFont="1" applyFill="1" applyBorder="1" applyAlignment="1">
      <alignment horizontal="right"/>
    </xf>
    <xf numFmtId="2" fontId="1" fillId="0" borderId="1" xfId="28" applyNumberFormat="1" applyFont="1" applyFill="1" applyBorder="1" applyAlignment="1">
      <alignment horizontal="right"/>
    </xf>
    <xf numFmtId="43" fontId="14" fillId="2" borderId="1" xfId="28" applyFont="1" applyFill="1" applyBorder="1" applyAlignment="1">
      <alignment horizontal="right"/>
    </xf>
    <xf numFmtId="43" fontId="14" fillId="0" borderId="1" xfId="28" applyFont="1" applyFill="1" applyBorder="1" applyAlignment="1">
      <alignment horizontal="right"/>
    </xf>
    <xf numFmtId="179" fontId="14" fillId="2" borderId="1" xfId="28" applyNumberFormat="1" applyFont="1" applyFill="1" applyBorder="1" applyAlignment="1">
      <alignment horizontal="right"/>
    </xf>
    <xf numFmtId="179" fontId="14" fillId="0" borderId="1" xfId="28" applyNumberFormat="1" applyFont="1" applyFill="1" applyBorder="1" applyAlignment="1">
      <alignment horizontal="right"/>
    </xf>
    <xf numFmtId="43" fontId="14" fillId="0" borderId="4" xfId="28" applyFont="1" applyFill="1" applyBorder="1" applyAlignment="1">
      <alignment horizontal="right"/>
    </xf>
    <xf numFmtId="43" fontId="14" fillId="2" borderId="1" xfId="28" applyNumberFormat="1" applyFont="1" applyFill="1" applyBorder="1" applyAlignment="1">
      <alignment horizontal="right"/>
    </xf>
    <xf numFmtId="175" fontId="1" fillId="0" borderId="7" xfId="29" applyNumberFormat="1" applyFont="1" applyFill="1" applyBorder="1" applyAlignment="1">
      <alignment horizontal="right"/>
    </xf>
    <xf numFmtId="168" fontId="14" fillId="2" borderId="1" xfId="0" applyNumberFormat="1" applyFont="1" applyFill="1" applyBorder="1" applyAlignment="1">
      <alignment horizontal="right"/>
    </xf>
    <xf numFmtId="175" fontId="1" fillId="0" borderId="1" xfId="29" applyNumberFormat="1" applyFont="1" applyFill="1" applyBorder="1" applyAlignment="1">
      <alignment horizontal="right"/>
    </xf>
    <xf numFmtId="0" fontId="8" fillId="2" borderId="0" xfId="0" applyFont="1" applyFill="1" applyBorder="1" applyAlignment="1" applyProtection="1">
      <alignment horizontal="left" vertical="top" wrapText="1"/>
      <protection locked="0"/>
    </xf>
    <xf numFmtId="0" fontId="24" fillId="2" borderId="0" xfId="0" applyFont="1" applyFill="1" applyAlignment="1">
      <alignment horizontal="left"/>
    </xf>
    <xf numFmtId="171" fontId="9" fillId="2" borderId="13" xfId="0" applyNumberFormat="1" applyFont="1" applyFill="1" applyBorder="1" applyAlignment="1">
      <alignment horizontal="right"/>
    </xf>
    <xf numFmtId="0" fontId="0" fillId="2" borderId="0" xfId="0" applyFill="1" applyAlignment="1">
      <alignment horizontal="right"/>
    </xf>
    <xf numFmtId="0" fontId="24" fillId="0" borderId="0" xfId="0" applyFont="1" applyFill="1" applyAlignment="1">
      <alignment horizontal="right"/>
    </xf>
    <xf numFmtId="0" fontId="32" fillId="0" borderId="0" xfId="0" applyFont="1" applyFill="1" applyAlignment="1">
      <alignment horizontal="right"/>
    </xf>
    <xf numFmtId="0" fontId="14" fillId="2" borderId="0" xfId="0" applyFont="1" applyFill="1" applyBorder="1" applyAlignment="1">
      <alignment horizontal="right"/>
    </xf>
    <xf numFmtId="0" fontId="14" fillId="0" borderId="1" xfId="0" applyFont="1" applyFill="1" applyBorder="1" applyAlignment="1">
      <alignment vertical="top" wrapText="1"/>
    </xf>
    <xf numFmtId="0" fontId="9" fillId="0" borderId="0" xfId="0" applyFont="1" applyFill="1" applyAlignment="1">
      <alignment horizontal="right" vertical="top"/>
    </xf>
    <xf numFmtId="0" fontId="56" fillId="0" borderId="0" xfId="0" applyFont="1" applyFill="1" applyBorder="1" applyAlignment="1">
      <alignment vertical="top"/>
    </xf>
    <xf numFmtId="0" fontId="5" fillId="0" borderId="11" xfId="0" applyFont="1" applyBorder="1" applyAlignment="1">
      <alignment horizontal="center" wrapText="1"/>
    </xf>
    <xf numFmtId="0" fontId="4" fillId="0" borderId="0" xfId="0" applyFont="1" applyFill="1" applyBorder="1" applyAlignment="1">
      <alignment horizontal="left"/>
    </xf>
    <xf numFmtId="0" fontId="9" fillId="34" borderId="0" xfId="0" applyFont="1" applyFill="1" applyBorder="1" applyAlignment="1">
      <alignment horizontal="right"/>
    </xf>
    <xf numFmtId="0" fontId="14" fillId="2" borderId="0" xfId="0" applyFont="1" applyFill="1" applyBorder="1" applyAlignment="1">
      <alignment horizontal="left" wrapText="1"/>
    </xf>
    <xf numFmtId="0" fontId="5" fillId="0" borderId="0" xfId="0" applyFont="1" applyFill="1"/>
    <xf numFmtId="0" fontId="36" fillId="0" borderId="0" xfId="0" applyFont="1" applyFill="1"/>
    <xf numFmtId="0" fontId="36" fillId="0" borderId="0" xfId="0" applyFont="1" applyFill="1" applyBorder="1"/>
    <xf numFmtId="0" fontId="5" fillId="2" borderId="1" xfId="0" applyFont="1" applyFill="1" applyBorder="1"/>
    <xf numFmtId="0" fontId="5" fillId="2" borderId="6" xfId="0" applyFont="1" applyFill="1" applyBorder="1"/>
    <xf numFmtId="43" fontId="14" fillId="0" borderId="1" xfId="28" applyFont="1" applyFill="1" applyBorder="1"/>
    <xf numFmtId="0" fontId="1" fillId="2" borderId="0" xfId="0" applyFont="1" applyFill="1" applyBorder="1" applyAlignment="1">
      <alignment horizontal="center" wrapText="1"/>
    </xf>
    <xf numFmtId="0" fontId="25" fillId="2" borderId="0" xfId="0" applyFont="1" applyFill="1" applyAlignment="1">
      <alignment horizontal="left" vertical="top" wrapText="1"/>
    </xf>
    <xf numFmtId="0" fontId="24" fillId="2" borderId="0" xfId="0" applyFont="1" applyFill="1" applyAlignment="1">
      <alignment horizontal="left" vertical="top" wrapText="1"/>
    </xf>
    <xf numFmtId="0" fontId="0" fillId="0" borderId="0" xfId="0" applyAlignment="1"/>
    <xf numFmtId="0" fontId="33" fillId="0" borderId="0" xfId="0" applyFont="1" applyAlignment="1"/>
    <xf numFmtId="0" fontId="0" fillId="2" borderId="0" xfId="0" applyFill="1" applyAlignment="1"/>
    <xf numFmtId="0" fontId="4" fillId="2" borderId="0" xfId="0" applyFont="1" applyFill="1" applyAlignment="1"/>
    <xf numFmtId="0" fontId="26" fillId="2" borderId="0" xfId="0" applyFont="1" applyFill="1" applyAlignment="1"/>
    <xf numFmtId="0" fontId="25" fillId="2" borderId="0" xfId="0" applyFont="1" applyFill="1" applyBorder="1" applyAlignment="1">
      <alignment horizontal="left" vertical="top" wrapText="1"/>
    </xf>
    <xf numFmtId="0" fontId="2" fillId="0" borderId="0" xfId="0" applyFont="1" applyFill="1" applyBorder="1" applyAlignment="1">
      <alignment horizontal="center" wrapText="1"/>
    </xf>
    <xf numFmtId="0" fontId="2" fillId="2" borderId="0" xfId="0" applyFont="1" applyFill="1" applyBorder="1" applyAlignment="1">
      <alignment horizontal="center" wrapText="1"/>
    </xf>
    <xf numFmtId="0" fontId="14" fillId="2" borderId="0" xfId="0" applyFont="1" applyFill="1" applyBorder="1" applyAlignment="1">
      <alignment horizontal="center" wrapText="1"/>
    </xf>
    <xf numFmtId="0" fontId="18" fillId="2" borderId="0" xfId="0" applyFont="1" applyFill="1" applyBorder="1" applyAlignment="1">
      <alignment horizontal="center" wrapText="1"/>
    </xf>
    <xf numFmtId="174" fontId="24" fillId="2" borderId="3" xfId="29" applyNumberFormat="1" applyFont="1" applyFill="1" applyBorder="1" applyAlignment="1">
      <alignment horizontal="center" vertical="center"/>
    </xf>
    <xf numFmtId="174" fontId="24" fillId="2" borderId="12" xfId="29" applyNumberFormat="1" applyFont="1" applyFill="1" applyBorder="1" applyAlignment="1">
      <alignment horizontal="center" vertical="center"/>
    </xf>
    <xf numFmtId="174" fontId="24" fillId="2" borderId="0" xfId="29" applyNumberFormat="1" applyFont="1" applyFill="1" applyBorder="1" applyAlignment="1">
      <alignment horizontal="center" vertical="center"/>
    </xf>
    <xf numFmtId="0" fontId="0" fillId="0" borderId="0" xfId="0" applyFill="1" applyBorder="1" applyAlignment="1">
      <alignment horizontal="left" vertical="top" wrapText="1"/>
    </xf>
    <xf numFmtId="0" fontId="44" fillId="2" borderId="0" xfId="0" applyFont="1" applyFill="1" applyBorder="1" applyAlignment="1">
      <alignment horizontal="center" wrapText="1"/>
    </xf>
    <xf numFmtId="0" fontId="5"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0" xfId="0" applyFill="1" applyBorder="1" applyAlignment="1">
      <alignment horizontal="left" vertical="top" wrapText="1"/>
    </xf>
    <xf numFmtId="0" fontId="5" fillId="2" borderId="0" xfId="0" applyFont="1" applyFill="1" applyBorder="1" applyAlignment="1">
      <alignment horizontal="left" vertical="top" wrapText="1"/>
    </xf>
    <xf numFmtId="0" fontId="19" fillId="0" borderId="8" xfId="0" applyFont="1" applyFill="1" applyBorder="1" applyAlignment="1">
      <alignment horizontal="left" wrapText="1"/>
    </xf>
    <xf numFmtId="0" fontId="19" fillId="0" borderId="1" xfId="0" applyFont="1" applyFill="1" applyBorder="1" applyAlignment="1">
      <alignment horizontal="left" wrapText="1"/>
    </xf>
    <xf numFmtId="0" fontId="21" fillId="2" borderId="0" xfId="0" applyFont="1" applyFill="1" applyBorder="1" applyAlignment="1">
      <alignment wrapText="1"/>
    </xf>
    <xf numFmtId="0" fontId="46" fillId="2" borderId="0" xfId="0" applyFont="1" applyFill="1" applyAlignment="1">
      <alignment wrapText="1"/>
    </xf>
    <xf numFmtId="0" fontId="22" fillId="2" borderId="0" xfId="0" applyFont="1" applyFill="1" applyBorder="1" applyAlignment="1">
      <alignment wrapText="1"/>
    </xf>
    <xf numFmtId="0" fontId="4" fillId="0" borderId="0" xfId="0" applyFont="1" applyFill="1" applyBorder="1" applyAlignment="1">
      <alignment wrapText="1"/>
    </xf>
    <xf numFmtId="0" fontId="22" fillId="0" borderId="0" xfId="0" applyFont="1" applyFill="1" applyAlignment="1">
      <alignment wrapText="1"/>
    </xf>
    <xf numFmtId="0" fontId="4" fillId="2" borderId="0" xfId="0" applyFont="1" applyFill="1" applyBorder="1" applyAlignment="1">
      <alignment wrapText="1"/>
    </xf>
    <xf numFmtId="0" fontId="14" fillId="2" borderId="0" xfId="0" applyFont="1" applyFill="1" applyBorder="1" applyAlignment="1">
      <alignment wrapText="1"/>
    </xf>
    <xf numFmtId="0" fontId="21" fillId="0" borderId="0" xfId="0" applyFont="1" applyFill="1" applyBorder="1" applyAlignment="1">
      <alignment wrapText="1"/>
    </xf>
    <xf numFmtId="0" fontId="22" fillId="0" borderId="0" xfId="0" applyFont="1" applyFill="1" applyBorder="1" applyAlignment="1">
      <alignment wrapText="1"/>
    </xf>
    <xf numFmtId="0" fontId="14" fillId="0" borderId="0" xfId="0" applyFont="1" applyFill="1" applyBorder="1" applyAlignment="1">
      <alignment wrapText="1"/>
    </xf>
    <xf numFmtId="0" fontId="46" fillId="0" borderId="0" xfId="0" applyFont="1" applyFill="1" applyAlignment="1"/>
    <xf numFmtId="0" fontId="46" fillId="2" borderId="0" xfId="0" applyFont="1" applyFill="1" applyBorder="1" applyAlignment="1"/>
    <xf numFmtId="0" fontId="46" fillId="0" borderId="0" xfId="0" applyFont="1" applyFill="1" applyAlignment="1">
      <alignment wrapText="1"/>
    </xf>
    <xf numFmtId="0" fontId="21" fillId="0" borderId="0" xfId="0" applyFont="1" applyFill="1" applyAlignment="1">
      <alignment horizontal="left" wrapText="1"/>
    </xf>
    <xf numFmtId="0" fontId="4" fillId="0" borderId="0" xfId="0" applyFont="1" applyFill="1" applyBorder="1" applyAlignment="1">
      <alignment horizontal="left" wrapText="1"/>
    </xf>
    <xf numFmtId="0" fontId="11" fillId="2" borderId="0" xfId="0" applyFont="1" applyFill="1" applyBorder="1" applyAlignment="1">
      <alignment wrapText="1"/>
    </xf>
    <xf numFmtId="0" fontId="27" fillId="2" borderId="0" xfId="0" applyFont="1" applyFill="1" applyAlignment="1">
      <alignment wrapText="1"/>
    </xf>
    <xf numFmtId="0" fontId="53" fillId="2" borderId="0" xfId="0" applyFont="1" applyFill="1" applyAlignment="1">
      <alignment wrapText="1"/>
    </xf>
    <xf numFmtId="0" fontId="15" fillId="2" borderId="0" xfId="0" applyFont="1" applyFill="1" applyBorder="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Followed Hyperlink 2" xfId="3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2" xfId="37"/>
    <cellStyle name="Input" xfId="38" builtinId="20" customBuiltin="1"/>
    <cellStyle name="Linked Cell" xfId="39" builtinId="24" customBuiltin="1"/>
    <cellStyle name="Neutral" xfId="40" builtinId="28" customBuiltin="1"/>
    <cellStyle name="Normal" xfId="0" builtinId="0"/>
    <cellStyle name="Normal 2" xfId="41"/>
    <cellStyle name="Note 2" xfId="42"/>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F7F7E7"/>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n-CA"/>
              <a:t>LT Debt - Equity Split
of Distributors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ser>
          <c:idx val="1"/>
          <c:order val="1"/>
          <c:tx>
            <c:strRef>
              <c:f>#REF!</c:f>
              <c:strCache>
                <c:ptCount val="1"/>
                <c:pt idx="0">
                  <c:v>#REF!</c:v>
                </c:pt>
              </c:strCache>
            </c:strRef>
          </c:tx>
          <c:spPr>
            <a:pattFill prst="wdUp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overlap val="100"/>
        <c:axId val="98610176"/>
        <c:axId val="98624256"/>
      </c:barChart>
      <c:catAx>
        <c:axId val="98610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98624256"/>
        <c:crosses val="autoZero"/>
        <c:auto val="1"/>
        <c:lblAlgn val="ctr"/>
        <c:lblOffset val="100"/>
        <c:tickLblSkip val="1"/>
        <c:tickMarkSkip val="1"/>
        <c:noMultiLvlLbl val="0"/>
      </c:catAx>
      <c:valAx>
        <c:axId val="98624256"/>
        <c:scaling>
          <c:orientation val="minMax"/>
          <c:max val="9"/>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Billions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986101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Arial"/>
                <a:ea typeface="Arial"/>
                <a:cs typeface="Arial"/>
              </a:defRPr>
            </a:pPr>
            <a:r>
              <a:rPr lang="en-CA" sz="375" b="1" i="0" u="none" strike="noStrike" baseline="0">
                <a:solidFill>
                  <a:srgbClr val="000000"/>
                </a:solidFill>
                <a:latin typeface="Arial"/>
                <a:cs typeface="Arial"/>
              </a:rPr>
              <a:t>Net Property Plant &amp; Equipment by Distributor</a:t>
            </a:r>
            <a:endParaRPr lang="en-CA" sz="325" b="1" i="0" u="none" strike="noStrike" baseline="0">
              <a:solidFill>
                <a:srgbClr val="000000"/>
              </a:solidFill>
              <a:latin typeface="Arial"/>
              <a:cs typeface="Arial"/>
            </a:endParaRPr>
          </a:p>
          <a:p>
            <a:pPr>
              <a:defRPr sz="200" b="0" i="0" u="none" strike="noStrike" baseline="0">
                <a:solidFill>
                  <a:srgbClr val="000000"/>
                </a:solidFill>
                <a:latin typeface="Arial"/>
                <a:ea typeface="Arial"/>
                <a:cs typeface="Arial"/>
              </a:defRPr>
            </a:pPr>
            <a:r>
              <a:rPr lang="en-CA" sz="200" b="1" i="0" u="none" strike="noStrike" baseline="0">
                <a:solidFill>
                  <a:srgbClr val="000000"/>
                </a:solidFill>
                <a:latin typeface="Arial"/>
                <a:cs typeface="Arial"/>
              </a:rPr>
              <a:t>$9.5 billion</a:t>
            </a:r>
            <a:endParaRPr lang="en-CA"/>
          </a:p>
        </c:rich>
      </c:tx>
      <c:overlay val="0"/>
      <c:spPr>
        <a:noFill/>
        <a:ln w="25400">
          <a:noFill/>
        </a:ln>
      </c:spPr>
    </c:title>
    <c:autoTitleDeleted val="0"/>
    <c:plotArea>
      <c:layout/>
      <c:pieChart>
        <c:varyColors val="1"/>
        <c:ser>
          <c:idx val="1"/>
          <c:order val="0"/>
          <c:spPr>
            <a:solidFill>
              <a:srgbClr val="993366"/>
            </a:solidFill>
            <a:ln w="12700">
              <a:solidFill>
                <a:srgbClr val="000000"/>
              </a:solidFill>
              <a:prstDash val="solid"/>
            </a:ln>
          </c:spPr>
          <c:explosion val="4"/>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0"/>
              <c:dLblPos val="bestFit"/>
              <c:showLegendKey val="0"/>
              <c:showVal val="0"/>
              <c:showCatName val="1"/>
              <c:showSerName val="0"/>
              <c:showPercent val="1"/>
              <c:showBubbleSize val="0"/>
            </c:dLbl>
            <c:dLbl>
              <c:idx val="1"/>
              <c:tx>
                <c:rich>
                  <a:bodyPr/>
                  <a:lstStyle/>
                  <a:p>
                    <a:pPr>
                      <a:defRPr sz="100" b="0" i="0" u="none" strike="noStrike" baseline="0">
                        <a:solidFill>
                          <a:srgbClr val="000000"/>
                        </a:solidFill>
                        <a:latin typeface="Arial"/>
                        <a:ea typeface="Arial"/>
                        <a:cs typeface="Arial"/>
                      </a:defRPr>
                    </a:pPr>
                    <a:r>
                      <a:t>Hydro One Networks Inc.
39%</a:t>
                    </a:r>
                  </a:p>
                </c:rich>
              </c:tx>
              <c:spPr>
                <a:noFill/>
                <a:ln w="25400">
                  <a:noFill/>
                </a:ln>
              </c:spPr>
              <c:dLblPos val="bestFit"/>
              <c:showLegendKey val="0"/>
              <c:showVal val="0"/>
              <c:showCatName val="0"/>
              <c:showSerName val="0"/>
              <c:showPercent val="0"/>
              <c:showBubbleSize val="0"/>
            </c:dLbl>
            <c:dLbl>
              <c:idx val="2"/>
              <c:tx>
                <c:rich>
                  <a:bodyPr/>
                  <a:lstStyle/>
                  <a:p>
                    <a:pPr>
                      <a:defRPr sz="100" b="0" i="0" u="none" strike="noStrike" baseline="0">
                        <a:solidFill>
                          <a:srgbClr val="000000"/>
                        </a:solidFill>
                        <a:latin typeface="Arial"/>
                        <a:ea typeface="Arial"/>
                        <a:cs typeface="Arial"/>
                      </a:defRPr>
                    </a:pPr>
                    <a:r>
                      <a:t>PowerStream Inc.
5%</a:t>
                    </a:r>
                  </a:p>
                </c:rich>
              </c:tx>
              <c:spPr>
                <a:noFill/>
                <a:ln w="25400">
                  <a:noFill/>
                </a:ln>
              </c:spPr>
              <c:dLblPos val="bestFit"/>
              <c:showLegendKey val="0"/>
              <c:showVal val="0"/>
              <c:showCatName val="0"/>
              <c:showSerName val="0"/>
              <c:showPercent val="0"/>
              <c:showBubbleSize val="0"/>
            </c:dLbl>
            <c:dLbl>
              <c:idx val="3"/>
              <c:tx>
                <c:rich>
                  <a:bodyPr/>
                  <a:lstStyle/>
                  <a:p>
                    <a:pPr>
                      <a:defRPr sz="100" b="0" i="0" u="none" strike="noStrike" baseline="0">
                        <a:solidFill>
                          <a:srgbClr val="000000"/>
                        </a:solidFill>
                        <a:latin typeface="Arial"/>
                        <a:ea typeface="Arial"/>
                        <a:cs typeface="Arial"/>
                      </a:defRPr>
                    </a:pPr>
                    <a:r>
                      <a:t>Hydro Ottawa Limited
6%</a:t>
                    </a:r>
                  </a:p>
                </c:rich>
              </c:tx>
              <c:spPr>
                <a:noFill/>
                <a:ln w="25400">
                  <a:noFill/>
                </a:ln>
              </c:spPr>
              <c:dLblPos val="bestFit"/>
              <c:showLegendKey val="0"/>
              <c:showVal val="0"/>
              <c:showCatName val="0"/>
              <c:showSerName val="0"/>
              <c:showPercent val="0"/>
              <c:showBubbleSize val="0"/>
            </c:dLbl>
            <c:dLbl>
              <c:idx val="4"/>
              <c:dLblPos val="bestFit"/>
              <c:showLegendKey val="0"/>
              <c:showVal val="0"/>
              <c:showCatName val="1"/>
              <c:showSerName val="0"/>
              <c:showPercent val="1"/>
              <c:showBubbleSize val="0"/>
            </c:dLbl>
            <c:dLbl>
              <c:idx val="5"/>
              <c:dLblPos val="bestFit"/>
              <c:showLegendKey val="0"/>
              <c:showVal val="0"/>
              <c:showCatName val="1"/>
              <c:showSerName val="0"/>
              <c:showPercent val="1"/>
              <c:showBubbleSize val="0"/>
            </c:dLbl>
            <c:dLbl>
              <c:idx val="6"/>
              <c:dLblPos val="bestFit"/>
              <c:showLegendKey val="0"/>
              <c:showVal val="0"/>
              <c:showCatName val="1"/>
              <c:showSerName val="0"/>
              <c:showPercent val="1"/>
              <c:showBubbleSize val="0"/>
            </c:dLbl>
            <c:numFmt formatCode="0%" sourceLinked="0"/>
            <c:spPr>
              <a:noFill/>
              <a:ln w="25400">
                <a:noFill/>
              </a:ln>
            </c:spPr>
            <c:txPr>
              <a:bodyPr/>
              <a:lstStyle/>
              <a:p>
                <a:pPr>
                  <a:defRPr sz="1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dLbls>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showLeaderLines val="0"/>
        </c:dLbls>
        <c:firstSliceAng val="310"/>
      </c:pieChart>
      <c:spPr>
        <a:noFill/>
        <a:ln w="25400">
          <a:noFill/>
        </a:ln>
      </c:spPr>
    </c:plotArea>
    <c:plotVisOnly val="1"/>
    <c:dispBlanksAs val="zero"/>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n-CA"/>
              <a:t>Total Distributor OM&amp;A</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104387328"/>
        <c:axId val="104388864"/>
      </c:barChart>
      <c:catAx>
        <c:axId val="104387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388864"/>
        <c:crossesAt val="0"/>
        <c:auto val="1"/>
        <c:lblAlgn val="ctr"/>
        <c:lblOffset val="100"/>
        <c:tickLblSkip val="1"/>
        <c:tickMarkSkip val="1"/>
        <c:noMultiLvlLbl val="0"/>
      </c:catAx>
      <c:valAx>
        <c:axId val="104388864"/>
        <c:scaling>
          <c:orientation val="minMax"/>
          <c:max val="1100"/>
          <c:min val="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Millions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387328"/>
        <c:crosses val="autoZero"/>
        <c:crossBetween val="between"/>
        <c:majorUnit val="10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Current Ratio
(Current Assets/Current Liabilites)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611840"/>
        <c:axId val="108617728"/>
      </c:barChart>
      <c:catAx>
        <c:axId val="108611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617728"/>
        <c:crosses val="autoZero"/>
        <c:auto val="1"/>
        <c:lblAlgn val="ctr"/>
        <c:lblOffset val="100"/>
        <c:tickLblSkip val="1"/>
        <c:tickMarkSkip val="1"/>
        <c:noMultiLvlLbl val="0"/>
      </c:catAx>
      <c:valAx>
        <c:axId val="108617728"/>
        <c:scaling>
          <c:orientation val="minMax"/>
          <c:max val="1"/>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611840"/>
        <c:crosses val="autoZero"/>
        <c:crossBetween val="between"/>
        <c:majorUnit val="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Debt Ratio 
(Total Debt/Total Assets)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637568"/>
        <c:axId val="108651648"/>
      </c:barChart>
      <c:catAx>
        <c:axId val="10863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08651648"/>
        <c:crosses val="autoZero"/>
        <c:auto val="1"/>
        <c:lblAlgn val="ctr"/>
        <c:lblOffset val="100"/>
        <c:tickLblSkip val="1"/>
        <c:tickMarkSkip val="1"/>
        <c:noMultiLvlLbl val="0"/>
      </c:catAx>
      <c:valAx>
        <c:axId val="108651648"/>
        <c:scaling>
          <c:orientation val="minMax"/>
          <c:max val="0.35"/>
          <c:min val="0"/>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08637568"/>
        <c:crosses val="autoZero"/>
        <c:crossBetween val="between"/>
        <c:majorUnit val="0.05"/>
        <c:minorUnit val="0.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Debt to Equity Ratio
(Total Debt/Total Assets)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692224"/>
        <c:axId val="108693760"/>
      </c:barChart>
      <c:catAx>
        <c:axId val="10869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693760"/>
        <c:crosses val="autoZero"/>
        <c:auto val="1"/>
        <c:lblAlgn val="ctr"/>
        <c:lblOffset val="100"/>
        <c:tickLblSkip val="1"/>
        <c:tickMarkSkip val="1"/>
        <c:noMultiLvlLbl val="0"/>
      </c:catAx>
      <c:valAx>
        <c:axId val="108693760"/>
        <c:scaling>
          <c:orientation val="minMax"/>
          <c:max val="1"/>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692224"/>
        <c:crosses val="autoZero"/>
        <c:crossBetween val="between"/>
        <c:majorUnit val="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Interest Coverage
(EBIT/Interest Charges)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717952"/>
        <c:axId val="108719488"/>
      </c:barChart>
      <c:catAx>
        <c:axId val="10871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19488"/>
        <c:crosses val="autoZero"/>
        <c:auto val="1"/>
        <c:lblAlgn val="ctr"/>
        <c:lblOffset val="100"/>
        <c:tickLblSkip val="1"/>
        <c:tickMarkSkip val="1"/>
        <c:noMultiLvlLbl val="0"/>
      </c:catAx>
      <c:valAx>
        <c:axId val="108719488"/>
        <c:scaling>
          <c:orientation val="minMax"/>
          <c:max val="3"/>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17952"/>
        <c:crosses val="autoZero"/>
        <c:crossBetween val="between"/>
        <c:majorUnit val="0.5"/>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Financial Statement Return on Assets
(Net Income/Total Assets)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743680"/>
        <c:axId val="108749568"/>
      </c:barChart>
      <c:catAx>
        <c:axId val="10874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49568"/>
        <c:crosses val="autoZero"/>
        <c:auto val="1"/>
        <c:lblAlgn val="ctr"/>
        <c:lblOffset val="100"/>
        <c:tickLblSkip val="1"/>
        <c:tickMarkSkip val="1"/>
        <c:noMultiLvlLbl val="0"/>
      </c:catAx>
      <c:valAx>
        <c:axId val="108749568"/>
        <c:scaling>
          <c:orientation val="minMax"/>
          <c:max val="3.2000000000000001E-2"/>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43680"/>
        <c:crosses val="autoZero"/>
        <c:crossBetween val="between"/>
        <c:majorUnit val="2E-3"/>
        <c:minorUnit val="1E-3"/>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Financial Statement Return on Equity
(Net Income/Shareholder Equity)</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8786048"/>
        <c:axId val="108787584"/>
      </c:barChart>
      <c:catAx>
        <c:axId val="10878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87584"/>
        <c:crosses val="autoZero"/>
        <c:auto val="1"/>
        <c:lblAlgn val="ctr"/>
        <c:lblOffset val="100"/>
        <c:tickLblSkip val="1"/>
        <c:tickMarkSkip val="1"/>
        <c:noMultiLvlLbl val="0"/>
      </c:catAx>
      <c:valAx>
        <c:axId val="108787584"/>
        <c:scaling>
          <c:orientation val="minMax"/>
          <c:max val="0.09"/>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8786048"/>
        <c:crosses val="autoZero"/>
        <c:crossBetween val="between"/>
        <c:majorUnit val="0.01"/>
        <c:minorUnit val="1E-3"/>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Total Distributor
Net Property Plant &amp; Equipment</a:t>
            </a:r>
          </a:p>
        </c:rich>
      </c:tx>
      <c:overlay val="0"/>
      <c:spPr>
        <a:noFill/>
        <a:ln w="25400">
          <a:noFill/>
        </a:ln>
      </c:spPr>
    </c:title>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ser>
          <c:idx val="1"/>
          <c:order val="1"/>
          <c:spPr>
            <a:solidFill>
              <a:srgbClr val="993366"/>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olid"/>
              </a:ln>
            </c:spPr>
          </c:dPt>
          <c:dPt>
            <c:idx val="1"/>
            <c:invertIfNegative val="0"/>
            <c:bubble3D val="0"/>
            <c:spPr>
              <a:solidFill>
                <a:srgbClr val="9999FF"/>
              </a:solidFill>
              <a:ln w="12700">
                <a:solidFill>
                  <a:srgbClr val="000000"/>
                </a:solidFill>
                <a:prstDash val="solid"/>
              </a:ln>
            </c:spPr>
          </c:dPt>
          <c:dPt>
            <c:idx val="2"/>
            <c:invertIfNegative val="0"/>
            <c:bubble3D val="0"/>
            <c:spPr>
              <a:solidFill>
                <a:srgbClr val="9999FF"/>
              </a:solidFill>
              <a:ln w="12700">
                <a:solidFill>
                  <a:srgbClr val="000000"/>
                </a:solidFill>
                <a:prstDash val="solid"/>
              </a:ln>
            </c:spPr>
          </c:dPt>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98741248"/>
        <c:axId val="98743040"/>
      </c:barChart>
      <c:catAx>
        <c:axId val="98741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98743040"/>
        <c:crosses val="autoZero"/>
        <c:auto val="1"/>
        <c:lblAlgn val="ctr"/>
        <c:lblOffset val="100"/>
        <c:tickLblSkip val="1"/>
        <c:tickMarkSkip val="1"/>
        <c:noMultiLvlLbl val="0"/>
      </c:catAx>
      <c:valAx>
        <c:axId val="98743040"/>
        <c:scaling>
          <c:orientation val="minMax"/>
          <c:max val="10"/>
          <c:min val="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Billions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98741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Arial"/>
                <a:ea typeface="Arial"/>
                <a:cs typeface="Arial"/>
              </a:defRPr>
            </a:pPr>
            <a:r>
              <a:rPr lang="en-CA" sz="375" b="1" i="0" u="none" strike="noStrike" baseline="0">
                <a:solidFill>
                  <a:srgbClr val="000000"/>
                </a:solidFill>
                <a:latin typeface="Arial"/>
                <a:cs typeface="Arial"/>
              </a:rPr>
              <a:t>Net Property Plant &amp; Equipment by Distributor</a:t>
            </a:r>
            <a:endParaRPr lang="en-CA" sz="325" b="1" i="0" u="none" strike="noStrike" baseline="0">
              <a:solidFill>
                <a:srgbClr val="000000"/>
              </a:solidFill>
              <a:latin typeface="Arial"/>
              <a:cs typeface="Arial"/>
            </a:endParaRPr>
          </a:p>
          <a:p>
            <a:pPr>
              <a:defRPr sz="200" b="0" i="0" u="none" strike="noStrike" baseline="0">
                <a:solidFill>
                  <a:srgbClr val="000000"/>
                </a:solidFill>
                <a:latin typeface="Arial"/>
                <a:ea typeface="Arial"/>
                <a:cs typeface="Arial"/>
              </a:defRPr>
            </a:pPr>
            <a:r>
              <a:rPr lang="en-CA" sz="200" b="1" i="0" u="none" strike="noStrike" baseline="0">
                <a:solidFill>
                  <a:srgbClr val="000000"/>
                </a:solidFill>
                <a:latin typeface="Arial"/>
                <a:cs typeface="Arial"/>
              </a:rPr>
              <a:t>$9.5 billion</a:t>
            </a:r>
            <a:endParaRPr lang="en-CA"/>
          </a:p>
        </c:rich>
      </c:tx>
      <c:overlay val="0"/>
      <c:spPr>
        <a:noFill/>
        <a:ln w="25400">
          <a:noFill/>
        </a:ln>
      </c:spPr>
    </c:title>
    <c:autoTitleDeleted val="0"/>
    <c:plotArea>
      <c:layout/>
      <c:pieChart>
        <c:varyColors val="1"/>
        <c:ser>
          <c:idx val="1"/>
          <c:order val="0"/>
          <c:spPr>
            <a:solidFill>
              <a:srgbClr val="993366"/>
            </a:solidFill>
            <a:ln w="12700">
              <a:solidFill>
                <a:srgbClr val="000000"/>
              </a:solidFill>
              <a:prstDash val="solid"/>
            </a:ln>
          </c:spPr>
          <c:explosion val="4"/>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0"/>
              <c:dLblPos val="bestFit"/>
              <c:showLegendKey val="0"/>
              <c:showVal val="0"/>
              <c:showCatName val="1"/>
              <c:showSerName val="0"/>
              <c:showPercent val="1"/>
              <c:showBubbleSize val="0"/>
            </c:dLbl>
            <c:dLbl>
              <c:idx val="1"/>
              <c:tx>
                <c:rich>
                  <a:bodyPr/>
                  <a:lstStyle/>
                  <a:p>
                    <a:pPr>
                      <a:defRPr sz="100" b="0" i="0" u="none" strike="noStrike" baseline="0">
                        <a:solidFill>
                          <a:srgbClr val="000000"/>
                        </a:solidFill>
                        <a:latin typeface="Arial"/>
                        <a:ea typeface="Arial"/>
                        <a:cs typeface="Arial"/>
                      </a:defRPr>
                    </a:pPr>
                    <a:r>
                      <a:t>Hydro One Networks Inc.
39%</a:t>
                    </a:r>
                  </a:p>
                </c:rich>
              </c:tx>
              <c:spPr>
                <a:noFill/>
                <a:ln w="25400">
                  <a:noFill/>
                </a:ln>
              </c:spPr>
              <c:dLblPos val="bestFit"/>
              <c:showLegendKey val="0"/>
              <c:showVal val="0"/>
              <c:showCatName val="0"/>
              <c:showSerName val="0"/>
              <c:showPercent val="0"/>
              <c:showBubbleSize val="0"/>
            </c:dLbl>
            <c:dLbl>
              <c:idx val="2"/>
              <c:tx>
                <c:rich>
                  <a:bodyPr/>
                  <a:lstStyle/>
                  <a:p>
                    <a:pPr>
                      <a:defRPr sz="100" b="0" i="0" u="none" strike="noStrike" baseline="0">
                        <a:solidFill>
                          <a:srgbClr val="000000"/>
                        </a:solidFill>
                        <a:latin typeface="Arial"/>
                        <a:ea typeface="Arial"/>
                        <a:cs typeface="Arial"/>
                      </a:defRPr>
                    </a:pPr>
                    <a:r>
                      <a:t>PowerStream Inc.
5%</a:t>
                    </a:r>
                  </a:p>
                </c:rich>
              </c:tx>
              <c:spPr>
                <a:noFill/>
                <a:ln w="25400">
                  <a:noFill/>
                </a:ln>
              </c:spPr>
              <c:dLblPos val="bestFit"/>
              <c:showLegendKey val="0"/>
              <c:showVal val="0"/>
              <c:showCatName val="0"/>
              <c:showSerName val="0"/>
              <c:showPercent val="0"/>
              <c:showBubbleSize val="0"/>
            </c:dLbl>
            <c:dLbl>
              <c:idx val="3"/>
              <c:tx>
                <c:rich>
                  <a:bodyPr/>
                  <a:lstStyle/>
                  <a:p>
                    <a:pPr>
                      <a:defRPr sz="100" b="0" i="0" u="none" strike="noStrike" baseline="0">
                        <a:solidFill>
                          <a:srgbClr val="000000"/>
                        </a:solidFill>
                        <a:latin typeface="Arial"/>
                        <a:ea typeface="Arial"/>
                        <a:cs typeface="Arial"/>
                      </a:defRPr>
                    </a:pPr>
                    <a:r>
                      <a:t>Hydro Ottawa Limited
6%</a:t>
                    </a:r>
                  </a:p>
                </c:rich>
              </c:tx>
              <c:spPr>
                <a:noFill/>
                <a:ln w="25400">
                  <a:noFill/>
                </a:ln>
              </c:spPr>
              <c:dLblPos val="bestFit"/>
              <c:showLegendKey val="0"/>
              <c:showVal val="0"/>
              <c:showCatName val="0"/>
              <c:showSerName val="0"/>
              <c:showPercent val="0"/>
              <c:showBubbleSize val="0"/>
            </c:dLbl>
            <c:dLbl>
              <c:idx val="4"/>
              <c:dLblPos val="bestFit"/>
              <c:showLegendKey val="0"/>
              <c:showVal val="0"/>
              <c:showCatName val="1"/>
              <c:showSerName val="0"/>
              <c:showPercent val="1"/>
              <c:showBubbleSize val="0"/>
            </c:dLbl>
            <c:dLbl>
              <c:idx val="5"/>
              <c:dLblPos val="bestFit"/>
              <c:showLegendKey val="0"/>
              <c:showVal val="0"/>
              <c:showCatName val="1"/>
              <c:showSerName val="0"/>
              <c:showPercent val="1"/>
              <c:showBubbleSize val="0"/>
            </c:dLbl>
            <c:dLbl>
              <c:idx val="6"/>
              <c:dLblPos val="bestFit"/>
              <c:showLegendKey val="0"/>
              <c:showVal val="0"/>
              <c:showCatName val="1"/>
              <c:showSerName val="0"/>
              <c:showPercent val="1"/>
              <c:showBubbleSize val="0"/>
            </c:dLbl>
            <c:numFmt formatCode="0%" sourceLinked="0"/>
            <c:spPr>
              <a:noFill/>
              <a:ln w="25400">
                <a:noFill/>
              </a:ln>
            </c:spPr>
            <c:txPr>
              <a:bodyPr/>
              <a:lstStyle/>
              <a:p>
                <a:pPr>
                  <a:defRPr sz="1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dLbls>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showLeaderLines val="0"/>
        </c:dLbls>
        <c:firstSliceAng val="310"/>
      </c:pieChart>
      <c:spPr>
        <a:noFill/>
        <a:ln w="25400">
          <a:noFill/>
        </a:ln>
      </c:spPr>
    </c:plotArea>
    <c:plotVisOnly val="1"/>
    <c:dispBlanksAs val="zero"/>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Current Ratio
(Current Assets/Current Liabilites)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3266176"/>
        <c:axId val="103267712"/>
      </c:barChart>
      <c:catAx>
        <c:axId val="10326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3267712"/>
        <c:crosses val="autoZero"/>
        <c:auto val="1"/>
        <c:lblAlgn val="ctr"/>
        <c:lblOffset val="100"/>
        <c:tickLblSkip val="1"/>
        <c:tickMarkSkip val="1"/>
        <c:noMultiLvlLbl val="0"/>
      </c:catAx>
      <c:valAx>
        <c:axId val="103267712"/>
        <c:scaling>
          <c:orientation val="minMax"/>
          <c:max val="1"/>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3266176"/>
        <c:crosses val="autoZero"/>
        <c:crossBetween val="between"/>
        <c:majorUnit val="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Debt Ratio 
(Total Debt/Total Assets)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6324736"/>
        <c:axId val="106326272"/>
      </c:barChart>
      <c:catAx>
        <c:axId val="106324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06326272"/>
        <c:crosses val="autoZero"/>
        <c:auto val="1"/>
        <c:lblAlgn val="ctr"/>
        <c:lblOffset val="100"/>
        <c:tickLblSkip val="1"/>
        <c:tickMarkSkip val="1"/>
        <c:noMultiLvlLbl val="0"/>
      </c:catAx>
      <c:valAx>
        <c:axId val="106326272"/>
        <c:scaling>
          <c:orientation val="minMax"/>
          <c:max val="0.35"/>
          <c:min val="0"/>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06324736"/>
        <c:crosses val="autoZero"/>
        <c:crossBetween val="between"/>
        <c:majorUnit val="0.05"/>
        <c:minorUnit val="0.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n-CA"/>
              <a:t>Industry Commodity Cost</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107482496"/>
        <c:axId val="107496576"/>
      </c:barChart>
      <c:catAx>
        <c:axId val="107482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7496576"/>
        <c:crossesAt val="0"/>
        <c:auto val="1"/>
        <c:lblAlgn val="ctr"/>
        <c:lblOffset val="100"/>
        <c:tickLblSkip val="1"/>
        <c:tickMarkSkip val="1"/>
        <c:noMultiLvlLbl val="0"/>
      </c:catAx>
      <c:valAx>
        <c:axId val="107496576"/>
        <c:scaling>
          <c:orientation val="minMax"/>
          <c:max val="10"/>
          <c:min val="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Billions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7482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n-CA"/>
              <a:t>LT Debt - Equity Split
of Distributors</a:t>
            </a:r>
          </a:p>
        </c:rich>
      </c:tx>
      <c:overlay val="0"/>
      <c:spPr>
        <a:noFill/>
        <a:ln w="25400">
          <a:noFill/>
        </a:ln>
      </c:spPr>
    </c:title>
    <c:autoTitleDeleted val="0"/>
    <c:plotArea>
      <c:layout/>
      <c:barChart>
        <c:barDir val="col"/>
        <c:grouping val="stacked"/>
        <c:varyColors val="0"/>
        <c:ser>
          <c:idx val="0"/>
          <c:order val="0"/>
          <c:tx>
            <c:strRef>
              <c:f>#REF!</c:f>
              <c:strCache>
                <c:ptCount val="1"/>
                <c:pt idx="0">
                  <c:v>#REF!</c:v>
                </c:pt>
              </c:strCache>
            </c:strRef>
          </c:tx>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ser>
          <c:idx val="1"/>
          <c:order val="1"/>
          <c:tx>
            <c:strRef>
              <c:f>#REF!</c:f>
              <c:strCache>
                <c:ptCount val="1"/>
                <c:pt idx="0">
                  <c:v>#REF!</c:v>
                </c:pt>
              </c:strCache>
            </c:strRef>
          </c:tx>
          <c:spPr>
            <a:pattFill prst="wdUp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overlap val="100"/>
        <c:axId val="107538304"/>
        <c:axId val="107539840"/>
      </c:barChart>
      <c:catAx>
        <c:axId val="107538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7539840"/>
        <c:crosses val="autoZero"/>
        <c:auto val="1"/>
        <c:lblAlgn val="ctr"/>
        <c:lblOffset val="100"/>
        <c:tickLblSkip val="1"/>
        <c:tickMarkSkip val="1"/>
        <c:noMultiLvlLbl val="0"/>
      </c:catAx>
      <c:valAx>
        <c:axId val="107539840"/>
        <c:scaling>
          <c:orientation val="minMax"/>
          <c:max val="9"/>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Billions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075383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n-CA"/>
              <a:t>Total Distributor Net Income</a:t>
            </a:r>
          </a:p>
        </c:rich>
      </c:tx>
      <c:overlay val="0"/>
      <c:spPr>
        <a:noFill/>
        <a:ln w="25400">
          <a:noFill/>
        </a:ln>
      </c:spPr>
    </c:title>
    <c:autoTitleDeleted val="0"/>
    <c:plotArea>
      <c:layout/>
      <c:barChart>
        <c:barDir val="col"/>
        <c:grouping val="clustered"/>
        <c:varyColors val="0"/>
        <c:ser>
          <c:idx val="1"/>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104470400"/>
        <c:axId val="104471936"/>
      </c:barChart>
      <c:catAx>
        <c:axId val="10447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471936"/>
        <c:crossesAt val="0"/>
        <c:auto val="1"/>
        <c:lblAlgn val="ctr"/>
        <c:lblOffset val="100"/>
        <c:tickLblSkip val="1"/>
        <c:tickMarkSkip val="1"/>
        <c:noMultiLvlLbl val="0"/>
      </c:catAx>
      <c:valAx>
        <c:axId val="104471936"/>
        <c:scaling>
          <c:orientation val="minMax"/>
          <c:min val="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Millions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470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CA"/>
              <a:t>Total Distributor
Net Property Plant &amp; Equipment</a:t>
            </a:r>
          </a:p>
        </c:rich>
      </c:tx>
      <c:overlay val="0"/>
      <c:spPr>
        <a:noFill/>
        <a:ln w="25400">
          <a:noFill/>
        </a:ln>
      </c:spPr>
    </c:title>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ser>
          <c:idx val="1"/>
          <c:order val="1"/>
          <c:spPr>
            <a:solidFill>
              <a:srgbClr val="993366"/>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olid"/>
              </a:ln>
            </c:spPr>
          </c:dPt>
          <c:dPt>
            <c:idx val="1"/>
            <c:invertIfNegative val="0"/>
            <c:bubble3D val="0"/>
            <c:spPr>
              <a:solidFill>
                <a:srgbClr val="9999FF"/>
              </a:solidFill>
              <a:ln w="12700">
                <a:solidFill>
                  <a:srgbClr val="000000"/>
                </a:solidFill>
                <a:prstDash val="solid"/>
              </a:ln>
            </c:spPr>
          </c:dPt>
          <c:dPt>
            <c:idx val="2"/>
            <c:invertIfNegative val="0"/>
            <c:bubble3D val="0"/>
            <c:spPr>
              <a:solidFill>
                <a:srgbClr val="9999FF"/>
              </a:solidFill>
              <a:ln w="12700">
                <a:solidFill>
                  <a:srgbClr val="000000"/>
                </a:solidFill>
                <a:prstDash val="solid"/>
              </a:ln>
            </c:spPr>
          </c:dPt>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80"/>
        <c:overlap val="100"/>
        <c:axId val="104510976"/>
        <c:axId val="104512512"/>
      </c:barChart>
      <c:catAx>
        <c:axId val="10451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512512"/>
        <c:crosses val="autoZero"/>
        <c:auto val="1"/>
        <c:lblAlgn val="ctr"/>
        <c:lblOffset val="100"/>
        <c:tickLblSkip val="1"/>
        <c:tickMarkSkip val="1"/>
        <c:noMultiLvlLbl val="0"/>
      </c:catAx>
      <c:valAx>
        <c:axId val="104512512"/>
        <c:scaling>
          <c:orientation val="minMax"/>
          <c:max val="10"/>
          <c:min val="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CA"/>
                  <a:t>$ Billions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04510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image" Target="../media/image5.png"/><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762156</xdr:colOff>
      <xdr:row>4</xdr:row>
      <xdr:rowOff>104775</xdr:rowOff>
    </xdr:to>
    <xdr:sp macro="" textlink="">
      <xdr:nvSpPr>
        <xdr:cNvPr id="10243" name="Text Box 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0</xdr:col>
      <xdr:colOff>762156</xdr:colOff>
      <xdr:row>4</xdr:row>
      <xdr:rowOff>104775</xdr:rowOff>
    </xdr:to>
    <xdr:sp macro="" textlink="">
      <xdr:nvSpPr>
        <xdr:cNvPr id="10245" name="Text Box 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47" name="Text Box 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49" name="Text Box 9"/>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51" name="Text Box 1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53" name="Text Box 1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55" name="Text Box 1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57" name="Text Box 1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59" name="Text Box 19"/>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61" name="Text Box 2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63" name="Text Box 2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65" name="Text Box 2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67" name="Text Box 2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800249</xdr:colOff>
      <xdr:row>4</xdr:row>
      <xdr:rowOff>142875</xdr:rowOff>
    </xdr:to>
    <xdr:sp macro="" textlink="">
      <xdr:nvSpPr>
        <xdr:cNvPr id="10269" name="Text Box 29"/>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73" name="Text Box 33"/>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75" name="Text Box 35"/>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77" name="Text Box 37"/>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79" name="Text Box 39"/>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83" name="Text Box 43"/>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85" name="Text Box 45"/>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87" name="Text Box 47"/>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89" name="Text Box 49"/>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91" name="Text Box 51"/>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93" name="Text Box 53"/>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95" name="Text Box 55"/>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97" name="Text Box 57"/>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76200</xdr:colOff>
      <xdr:row>0</xdr:row>
      <xdr:rowOff>76200</xdr:rowOff>
    </xdr:to>
    <xdr:sp macro="" textlink="">
      <xdr:nvSpPr>
        <xdr:cNvPr id="10299" name="Text Box 59"/>
        <xdr:cNvSpPr txBox="1">
          <a:spLocks noChangeArrowheads="1"/>
        </xdr:cNvSpPr>
      </xdr:nvSpPr>
      <xdr:spPr bwMode="auto">
        <a:xfrm>
          <a:off x="0" y="0"/>
          <a:ext cx="7620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editAs="oneCell">
    <xdr:from>
      <xdr:col>0</xdr:col>
      <xdr:colOff>0</xdr:colOff>
      <xdr:row>0</xdr:row>
      <xdr:rowOff>66675</xdr:rowOff>
    </xdr:from>
    <xdr:to>
      <xdr:col>7</xdr:col>
      <xdr:colOff>85725</xdr:colOff>
      <xdr:row>34</xdr:row>
      <xdr:rowOff>69046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0058400" cy="596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1</xdr:row>
      <xdr:rowOff>0</xdr:rowOff>
    </xdr:to>
    <xdr:sp macro="" textlink="">
      <xdr:nvSpPr>
        <xdr:cNvPr id="25602" name="Text Box 2"/>
        <xdr:cNvSpPr txBox="1">
          <a:spLocks noChangeArrowheads="1"/>
        </xdr:cNvSpPr>
      </xdr:nvSpPr>
      <xdr:spPr bwMode="auto">
        <a:xfrm>
          <a:off x="0" y="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04"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06"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08"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10"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12"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14"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16"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18"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20"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22"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24"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26"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28"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30"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32"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34"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36"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38"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40" name="Text Box 4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42" name="Text Box 4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44" name="Text Box 4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46" name="Text Box 4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48" name="Text Box 4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687641</xdr:colOff>
      <xdr:row>31</xdr:row>
      <xdr:rowOff>36209</xdr:rowOff>
    </xdr:to>
    <xdr:sp macro="" textlink="">
      <xdr:nvSpPr>
        <xdr:cNvPr id="25649" name="Text Box 49"/>
        <xdr:cNvSpPr txBox="1">
          <a:spLocks noChangeArrowheads="1"/>
        </xdr:cNvSpPr>
      </xdr:nvSpPr>
      <xdr:spPr bwMode="auto">
        <a:xfrm>
          <a:off x="0" y="683895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0" name="Text Box 50"/>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1" name="Text Box 51"/>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2" name="Text Box 52"/>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3" name="Text Box 53"/>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4" name="Text Box 54"/>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5" name="Text Box 55"/>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6" name="Text Box 56"/>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7" name="Text Box 57"/>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8" name="Text Box 58"/>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59" name="Text Box 59"/>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0" name="Text Box 60"/>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1" name="Text Box 61"/>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2" name="Text Box 62"/>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3" name="Text Box 63"/>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4" name="Text Box 64"/>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5" name="Text Box 65"/>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6" name="Text Box 66"/>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7" name="Text Box 67"/>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8" name="Text Box 68"/>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69" name="Text Box 69"/>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70" name="Text Box 70"/>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71" name="Text Box 71"/>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762156</xdr:colOff>
      <xdr:row>31</xdr:row>
      <xdr:rowOff>114351</xdr:rowOff>
    </xdr:to>
    <xdr:sp macro="" textlink="">
      <xdr:nvSpPr>
        <xdr:cNvPr id="25672" name="Text Box 72"/>
        <xdr:cNvSpPr txBox="1">
          <a:spLocks noChangeArrowheads="1"/>
        </xdr:cNvSpPr>
      </xdr:nvSpPr>
      <xdr:spPr bwMode="auto">
        <a:xfrm>
          <a:off x="0" y="683895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74" name="Text Box 7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76" name="Text Box 7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78" name="Text Box 7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80" name="Text Box 8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82" name="Text Box 8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84" name="Text Box 8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86" name="Text Box 8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88" name="Text Box 8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90" name="Text Box 9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92" name="Text Box 9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94" name="Text Box 9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696" name="Text Box 9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25698" name="Text Box 98"/>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00" name="Text Box 10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02" name="Text Box 10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04" name="Text Box 10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06" name="Text Box 10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08" name="Text Box 10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10" name="Text Box 1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12" name="Text Box 1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14" name="Text Box 1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25716" name="Text Box 1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30722"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24"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26"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28"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30"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32"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34"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36"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38"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40"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42"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44"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46"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48"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50"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52"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54"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56"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0758"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60"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62"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64"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66"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68"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70"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72"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74"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76"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78"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80"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82"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84"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86"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88"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90"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30792"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94"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96"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798"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00"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02"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04"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06"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08"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0810"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1</xdr:row>
      <xdr:rowOff>19127</xdr:rowOff>
    </xdr:to>
    <xdr:sp macro="" textlink="">
      <xdr:nvSpPr>
        <xdr:cNvPr id="26626" name="Text Box 2"/>
        <xdr:cNvSpPr txBox="1">
          <a:spLocks noChangeArrowheads="1"/>
        </xdr:cNvSpPr>
      </xdr:nvSpPr>
      <xdr:spPr bwMode="auto">
        <a:xfrm>
          <a:off x="0" y="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28"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30"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32"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34"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36"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38"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40"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42"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44"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46"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48"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50"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52"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54"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56"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58"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60"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62"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64" name="Text Box 4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66" name="Text Box 4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68" name="Text Box 4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70" name="Text Box 4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72" name="Text Box 4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74" name="Text Box 5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76" name="Text Box 5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78" name="Text Box 5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80" name="Text Box 5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82" name="Text Box 5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84" name="Text Box 6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86" name="Text Box 6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88" name="Text Box 6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91" name="Text Box 6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93" name="Text Box 6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95" name="Text Box 7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697" name="Text Box 7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26699" name="Text Box 75"/>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01" name="Text Box 7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03" name="Text Box 7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05" name="Text Box 8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07" name="Text Box 8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09" name="Text Box 8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11" name="Text Box 8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13" name="Text Box 8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15" name="Text Box 9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26717" name="Text Box 9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31746"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48"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50"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52"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54"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56"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58"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60"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62"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64"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66"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68"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70"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72"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74"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76"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78"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80"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1782"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84"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86"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88"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90"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92"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94"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96"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798"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00"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02"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04"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06"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08"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10"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12"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14"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31816"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18"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20"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22"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24"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26"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28"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30"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32"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1834"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685974</xdr:colOff>
      <xdr:row>1</xdr:row>
      <xdr:rowOff>0</xdr:rowOff>
    </xdr:to>
    <xdr:sp macro="" textlink="">
      <xdr:nvSpPr>
        <xdr:cNvPr id="9224" name="Text Box 8"/>
        <xdr:cNvSpPr txBox="1">
          <a:spLocks noChangeArrowheads="1"/>
        </xdr:cNvSpPr>
      </xdr:nvSpPr>
      <xdr:spPr bwMode="auto">
        <a:xfrm>
          <a:off x="0" y="0"/>
          <a:ext cx="6762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26" name="Text Box 1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28" name="Text Box 1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30" name="Text Box 1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32" name="Text Box 16"/>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34" name="Text Box 1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36" name="Text Box 2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38" name="Text Box 2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40" name="Text Box 2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685974</xdr:colOff>
      <xdr:row>31</xdr:row>
      <xdr:rowOff>0</xdr:rowOff>
    </xdr:to>
    <xdr:sp macro="" textlink="">
      <xdr:nvSpPr>
        <xdr:cNvPr id="9241" name="Text Box 25"/>
        <xdr:cNvSpPr txBox="1">
          <a:spLocks noChangeArrowheads="1"/>
        </xdr:cNvSpPr>
      </xdr:nvSpPr>
      <xdr:spPr bwMode="auto">
        <a:xfrm>
          <a:off x="0" y="6162675"/>
          <a:ext cx="676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2" name="Text Box 26"/>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3" name="Text Box 27"/>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4" name="Text Box 28"/>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5" name="Text Box 29"/>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6" name="Text Box 30"/>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7" name="Text Box 31"/>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8" name="Text Box 32"/>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762156</xdr:colOff>
      <xdr:row>31</xdr:row>
      <xdr:rowOff>0</xdr:rowOff>
    </xdr:to>
    <xdr:sp macro="" textlink="">
      <xdr:nvSpPr>
        <xdr:cNvPr id="9249" name="Text Box 33"/>
        <xdr:cNvSpPr txBox="1">
          <a:spLocks noChangeArrowheads="1"/>
        </xdr:cNvSpPr>
      </xdr:nvSpPr>
      <xdr:spPr bwMode="auto">
        <a:xfrm>
          <a:off x="0" y="616267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51" name="Text Box 35"/>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53" name="Text Box 37"/>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55" name="Text Box 39"/>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57" name="Text Box 41"/>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59" name="Text Box 43"/>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61" name="Text Box 45"/>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63" name="Text Box 47"/>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65" name="Text Box 49"/>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67" name="Text Box 51"/>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69" name="Text Box 53"/>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0</xdr:rowOff>
    </xdr:to>
    <xdr:sp macro="" textlink="">
      <xdr:nvSpPr>
        <xdr:cNvPr id="9271" name="Text Box 55"/>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73" name="Text Box 5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75" name="Text Box 5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77" name="Text Box 6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79" name="Text Box 6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81" name="Text Box 6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83" name="Text Box 6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85" name="Text Box 6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87" name="Text Box 7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89" name="Text Box 7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91" name="Text Box 7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93" name="Text Box 7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95" name="Text Box 7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97" name="Text Box 8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299" name="Text Box 8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01" name="Text Box 8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03" name="Text Box 8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9305" name="Text Box 89"/>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07" name="Text Box 9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09" name="Text Box 9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11" name="Text Box 9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13" name="Text Box 9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15" name="Text Box 9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17" name="Text Box 10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19" name="Text Box 10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21" name="Text Box 10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1</xdr:row>
      <xdr:rowOff>95319</xdr:rowOff>
    </xdr:to>
    <xdr:sp macro="" textlink="">
      <xdr:nvSpPr>
        <xdr:cNvPr id="9323" name="Text Box 10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4" name="Text Box 108"/>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5" name="Text Box 109"/>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6" name="Text Box 110"/>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7" name="Text Box 111"/>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8" name="Text Box 112"/>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29" name="Text Box 113"/>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0" name="Text Box 114"/>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1" name="Text Box 115"/>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2" name="Text Box 116"/>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3" name="Text Box 117"/>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4" name="Text Box 118"/>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5" name="Text Box 119"/>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6" name="Text Box 120"/>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7" name="Text Box 121"/>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8" name="Text Box 122"/>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39" name="Text Box 123"/>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0" name="Text Box 124"/>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1" name="Text Box 125"/>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2" name="Text Box 126"/>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3" name="Text Box 127"/>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4" name="Text Box 128"/>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5" name="Text Box 129"/>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6" name="Text Box 130"/>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7" name="Text Box 131"/>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30</xdr:row>
      <xdr:rowOff>0</xdr:rowOff>
    </xdr:from>
    <xdr:to>
      <xdr:col>0</xdr:col>
      <xdr:colOff>750589</xdr:colOff>
      <xdr:row>31</xdr:row>
      <xdr:rowOff>76200</xdr:rowOff>
    </xdr:to>
    <xdr:sp macro="" textlink="">
      <xdr:nvSpPr>
        <xdr:cNvPr id="9348" name="Text Box 132"/>
        <xdr:cNvSpPr txBox="1">
          <a:spLocks noChangeArrowheads="1"/>
        </xdr:cNvSpPr>
      </xdr:nvSpPr>
      <xdr:spPr bwMode="auto">
        <a:xfrm>
          <a:off x="0" y="5972175"/>
          <a:ext cx="723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32770"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72"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74"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76"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78"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80"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82"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84"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86"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88"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90"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92"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94"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96"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798"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800"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802"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804"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2806"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08"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10"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12"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14"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16"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18"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20"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22"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24"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26"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28"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30"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32"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34"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36"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38"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32840"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42"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44"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46"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48"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50"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52"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54"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56"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2858"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1</xdr:row>
      <xdr:rowOff>0</xdr:rowOff>
    </xdr:to>
    <xdr:sp macro="" textlink="">
      <xdr:nvSpPr>
        <xdr:cNvPr id="14338" name="Text Box 2"/>
        <xdr:cNvSpPr txBox="1">
          <a:spLocks noChangeArrowheads="1"/>
        </xdr:cNvSpPr>
      </xdr:nvSpPr>
      <xdr:spPr bwMode="auto">
        <a:xfrm>
          <a:off x="0" y="0"/>
          <a:ext cx="6762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10B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40" name="Text Box 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42" name="Text Box 6"/>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44" name="Text Box 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46" name="Text Box 1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48" name="Text Box 1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50" name="Text Box 1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52" name="Text Box 16"/>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54" name="Text Box 1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36</xdr:row>
      <xdr:rowOff>0</xdr:rowOff>
    </xdr:from>
    <xdr:to>
      <xdr:col>0</xdr:col>
      <xdr:colOff>687641</xdr:colOff>
      <xdr:row>36</xdr:row>
      <xdr:rowOff>0</xdr:rowOff>
    </xdr:to>
    <xdr:sp macro="" textlink="">
      <xdr:nvSpPr>
        <xdr:cNvPr id="14355" name="Text Box 19"/>
        <xdr:cNvSpPr txBox="1">
          <a:spLocks noChangeArrowheads="1"/>
        </xdr:cNvSpPr>
      </xdr:nvSpPr>
      <xdr:spPr bwMode="auto">
        <a:xfrm>
          <a:off x="0" y="7058025"/>
          <a:ext cx="676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56" name="Text Box 20"/>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57" name="Text Box 21"/>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58" name="Text Box 22"/>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59" name="Text Box 23"/>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0" name="Text Box 24"/>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1" name="Text Box 25"/>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2" name="Text Box 26"/>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3" name="Text Box 27"/>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687641</xdr:colOff>
      <xdr:row>36</xdr:row>
      <xdr:rowOff>0</xdr:rowOff>
    </xdr:to>
    <xdr:sp macro="" textlink="">
      <xdr:nvSpPr>
        <xdr:cNvPr id="14364" name="Text Box 28"/>
        <xdr:cNvSpPr txBox="1">
          <a:spLocks noChangeArrowheads="1"/>
        </xdr:cNvSpPr>
      </xdr:nvSpPr>
      <xdr:spPr bwMode="auto">
        <a:xfrm>
          <a:off x="0" y="7058025"/>
          <a:ext cx="676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5" name="Text Box 29"/>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6" name="Text Box 30"/>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7" name="Text Box 31"/>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8" name="Text Box 32"/>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69" name="Text Box 33"/>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70" name="Text Box 34"/>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71" name="Text Box 35"/>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36</xdr:row>
      <xdr:rowOff>0</xdr:rowOff>
    </xdr:from>
    <xdr:to>
      <xdr:col>0</xdr:col>
      <xdr:colOff>763848</xdr:colOff>
      <xdr:row>36</xdr:row>
      <xdr:rowOff>0</xdr:rowOff>
    </xdr:to>
    <xdr:sp macro="" textlink="">
      <xdr:nvSpPr>
        <xdr:cNvPr id="14372" name="Text Box 36"/>
        <xdr:cNvSpPr txBox="1">
          <a:spLocks noChangeArrowheads="1"/>
        </xdr:cNvSpPr>
      </xdr:nvSpPr>
      <xdr:spPr bwMode="auto">
        <a:xfrm>
          <a:off x="0" y="7058025"/>
          <a:ext cx="752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74" name="Text Box 3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76" name="Text Box 4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78" name="Text Box 4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80" name="Text Box 4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82" name="Text Box 46"/>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84" name="Text Box 4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86" name="Text Box 5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88" name="Text Box 5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90" name="Text Box 5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92" name="Text Box 56"/>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763848</xdr:colOff>
      <xdr:row>1</xdr:row>
      <xdr:rowOff>0</xdr:rowOff>
    </xdr:to>
    <xdr:sp macro="" textlink="">
      <xdr:nvSpPr>
        <xdr:cNvPr id="14394" name="Text Box 5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396" name="Text Box 6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398" name="Text Box 6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00" name="Text Box 6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02" name="Text Box 6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04" name="Text Box 6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06" name="Text Box 7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08" name="Text Box 7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10" name="Text Box 7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12" name="Text Box 7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14" name="Text Box 7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16" name="Text Box 8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18" name="Text Box 8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20" name="Text Box 8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22" name="Text Box 8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24" name="Text Box 8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26" name="Text Box 9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14428" name="Text Box 9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30" name="Text Box 9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32" name="Text Box 9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34" name="Text Box 9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36" name="Text Box 10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38" name="Text Box 10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40" name="Text Box 10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42" name="Text Box 10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44" name="Text Box 10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750589</xdr:colOff>
      <xdr:row>1</xdr:row>
      <xdr:rowOff>76200</xdr:rowOff>
    </xdr:to>
    <xdr:sp macro="" textlink="">
      <xdr:nvSpPr>
        <xdr:cNvPr id="14446" name="Text Box 11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33794"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796"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798"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00"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02"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04"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06"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08"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10"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12"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14"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16"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18"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12B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20"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22"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24"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26"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28"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3830"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32"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34"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36"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38"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40"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42"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44"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46"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48"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50"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52"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54"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56"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58"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60"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62"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33864"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66"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68"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70"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72"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74"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76"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78"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80"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3882"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1</xdr:row>
      <xdr:rowOff>11513</xdr:rowOff>
    </xdr:to>
    <xdr:sp macro="" textlink="">
      <xdr:nvSpPr>
        <xdr:cNvPr id="27650" name="Text Box 2"/>
        <xdr:cNvSpPr txBox="1">
          <a:spLocks noChangeArrowheads="1"/>
        </xdr:cNvSpPr>
      </xdr:nvSpPr>
      <xdr:spPr bwMode="auto">
        <a:xfrm>
          <a:off x="0" y="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52"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54"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56"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58"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60"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62"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66"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77" name="Text Box 2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79" name="Text Box 3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81" name="Text Box 3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83" name="Text Box 3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85" name="Text Box 3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13B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87" name="Text Box 3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89" name="Text Box 4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91" name="Text Box 4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93" name="Text Box 4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95" name="Text Box 4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697" name="Text Box 4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08" name="Text Box 6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10" name="Text Box 6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12" name="Text Box 6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14" name="Text Box 6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16" name="Text Box 6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18" name="Text Box 7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20" name="Text Box 7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22" name="Text Box 7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24" name="Text Box 7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26" name="Text Box 7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28" name="Text Box 8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30" name="Text Box 8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32" name="Text Box 8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34" name="Text Box 8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36" name="Text Box 8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38" name="Text Box 9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27740" name="Text Box 9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42" name="Text Box 9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44" name="Text Box 9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46" name="Text Box 9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48" name="Text Box 10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50" name="Text Box 10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52" name="Text Box 10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54" name="Text Box 10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56" name="Text Box 10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0</xdr:col>
      <xdr:colOff>762156</xdr:colOff>
      <xdr:row>2</xdr:row>
      <xdr:rowOff>9525</xdr:rowOff>
    </xdr:to>
    <xdr:sp macro="" textlink="">
      <xdr:nvSpPr>
        <xdr:cNvPr id="27758" name="Text Box 1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34818"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20"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22"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24"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26"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28"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30"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32"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34"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36"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38"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40"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42"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44"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46"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48"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50"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52"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34854"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56"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58"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60"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62"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64"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66"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68"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70"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72"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74"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76"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78"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80"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82"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84"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86"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34888"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90"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92"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94"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96"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898"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900"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902"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904"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34906"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18B</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158114</xdr:colOff>
      <xdr:row>4</xdr:row>
      <xdr:rowOff>38100</xdr:rowOff>
    </xdr:to>
    <xdr:sp macro="" textlink="">
      <xdr:nvSpPr>
        <xdr:cNvPr id="35842"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0</xdr:row>
      <xdr:rowOff>0</xdr:rowOff>
    </xdr:from>
    <xdr:to>
      <xdr:col>1</xdr:col>
      <xdr:colOff>158114</xdr:colOff>
      <xdr:row>4</xdr:row>
      <xdr:rowOff>38100</xdr:rowOff>
    </xdr:to>
    <xdr:sp macro="" textlink="">
      <xdr:nvSpPr>
        <xdr:cNvPr id="35844"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16B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46" name="Text Box 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48" name="Text Box 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50" name="Text Box 1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52" name="Text Box 1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54" name="Text Box 1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56" name="Text Box 1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58" name="Text Box 1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60" name="Text Box 2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62" name="Text Box 2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64" name="Text Box 2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66" name="Text Box 2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68" name="Text Box 2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70" name="Text Box 3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72" name="Text Box 3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74" name="Text Box 3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76" name="Text Box 3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0</xdr:col>
      <xdr:colOff>405400</xdr:colOff>
      <xdr:row>2</xdr:row>
      <xdr:rowOff>51342</xdr:rowOff>
    </xdr:to>
    <xdr:sp macro="" textlink="">
      <xdr:nvSpPr>
        <xdr:cNvPr id="35878" name="Text Box 38"/>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80"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82"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84"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86"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88"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90"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92"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94"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1</xdr:col>
      <xdr:colOff>194333</xdr:colOff>
      <xdr:row>4</xdr:row>
      <xdr:rowOff>76200</xdr:rowOff>
    </xdr:to>
    <xdr:sp macro="" textlink="">
      <xdr:nvSpPr>
        <xdr:cNvPr id="35896"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42</xdr:row>
      <xdr:rowOff>0</xdr:rowOff>
    </xdr:from>
    <xdr:to>
      <xdr:col>3</xdr:col>
      <xdr:colOff>0</xdr:colOff>
      <xdr:row>43</xdr:row>
      <xdr:rowOff>0</xdr:rowOff>
    </xdr:to>
    <xdr:sp macro="" textlink="">
      <xdr:nvSpPr>
        <xdr:cNvPr id="28674" name="Text Box 2"/>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75" name="Text Box 3"/>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676" name="Text Box 4"/>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42</xdr:row>
      <xdr:rowOff>0</xdr:rowOff>
    </xdr:from>
    <xdr:to>
      <xdr:col>3</xdr:col>
      <xdr:colOff>0</xdr:colOff>
      <xdr:row>43</xdr:row>
      <xdr:rowOff>0</xdr:rowOff>
    </xdr:to>
    <xdr:sp macro="" textlink="">
      <xdr:nvSpPr>
        <xdr:cNvPr id="28678" name="Text Box 6"/>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79" name="Text Box 7"/>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769778</xdr:colOff>
      <xdr:row>3</xdr:row>
      <xdr:rowOff>1905</xdr:rowOff>
    </xdr:to>
    <xdr:sp macro="" textlink="">
      <xdr:nvSpPr>
        <xdr:cNvPr id="28680" name="Text Box 8"/>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3</xdr:col>
      <xdr:colOff>0</xdr:colOff>
      <xdr:row>43</xdr:row>
      <xdr:rowOff>0</xdr:rowOff>
    </xdr:to>
    <xdr:sp macro="" textlink="">
      <xdr:nvSpPr>
        <xdr:cNvPr id="28682" name="Text Box 10"/>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83" name="Text Box 11"/>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15A1H</a:t>
          </a:r>
        </a:p>
      </xdr:txBody>
    </xdr:sp>
    <xdr:clientData/>
  </xdr:twoCellAnchor>
  <xdr:twoCellAnchor>
    <xdr:from>
      <xdr:col>0</xdr:col>
      <xdr:colOff>0</xdr:colOff>
      <xdr:row>0</xdr:row>
      <xdr:rowOff>0</xdr:rowOff>
    </xdr:from>
    <xdr:to>
      <xdr:col>0</xdr:col>
      <xdr:colOff>769778</xdr:colOff>
      <xdr:row>3</xdr:row>
      <xdr:rowOff>1905</xdr:rowOff>
    </xdr:to>
    <xdr:sp macro="" textlink="">
      <xdr:nvSpPr>
        <xdr:cNvPr id="28684" name="Text Box 12"/>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15B</a:t>
          </a:r>
        </a:p>
      </xdr:txBody>
    </xdr:sp>
    <xdr:clientData/>
  </xdr:twoCellAnchor>
  <xdr:twoCellAnchor>
    <xdr:from>
      <xdr:col>0</xdr:col>
      <xdr:colOff>0</xdr:colOff>
      <xdr:row>42</xdr:row>
      <xdr:rowOff>0</xdr:rowOff>
    </xdr:from>
    <xdr:to>
      <xdr:col>3</xdr:col>
      <xdr:colOff>0</xdr:colOff>
      <xdr:row>43</xdr:row>
      <xdr:rowOff>0</xdr:rowOff>
    </xdr:to>
    <xdr:sp macro="" textlink="">
      <xdr:nvSpPr>
        <xdr:cNvPr id="28686" name="Text Box 14"/>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87" name="Text Box 15"/>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688" name="Text Box 16"/>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3</xdr:col>
      <xdr:colOff>0</xdr:colOff>
      <xdr:row>43</xdr:row>
      <xdr:rowOff>0</xdr:rowOff>
    </xdr:to>
    <xdr:sp macro="" textlink="">
      <xdr:nvSpPr>
        <xdr:cNvPr id="28690" name="Text Box 18"/>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91" name="Text Box 19"/>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769778</xdr:colOff>
      <xdr:row>3</xdr:row>
      <xdr:rowOff>1905</xdr:rowOff>
    </xdr:to>
    <xdr:sp macro="" textlink="">
      <xdr:nvSpPr>
        <xdr:cNvPr id="28692" name="Text Box 20"/>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3</xdr:col>
      <xdr:colOff>0</xdr:colOff>
      <xdr:row>43</xdr:row>
      <xdr:rowOff>0</xdr:rowOff>
    </xdr:to>
    <xdr:sp macro="" textlink="">
      <xdr:nvSpPr>
        <xdr:cNvPr id="28694" name="Text Box 22"/>
        <xdr:cNvSpPr txBox="1">
          <a:spLocks noChangeArrowheads="1"/>
        </xdr:cNvSpPr>
      </xdr:nvSpPr>
      <xdr:spPr bwMode="auto">
        <a:xfrm>
          <a:off x="0" y="8553450"/>
          <a:ext cx="9163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3</xdr:col>
      <xdr:colOff>0</xdr:colOff>
      <xdr:row>47</xdr:row>
      <xdr:rowOff>0</xdr:rowOff>
    </xdr:to>
    <xdr:sp macro="" textlink="">
      <xdr:nvSpPr>
        <xdr:cNvPr id="28695" name="Text Box 23"/>
        <xdr:cNvSpPr txBox="1">
          <a:spLocks noChangeArrowheads="1"/>
        </xdr:cNvSpPr>
      </xdr:nvSpPr>
      <xdr:spPr bwMode="auto">
        <a:xfrm>
          <a:off x="0" y="9696450"/>
          <a:ext cx="91630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769778</xdr:colOff>
      <xdr:row>3</xdr:row>
      <xdr:rowOff>1905</xdr:rowOff>
    </xdr:to>
    <xdr:sp macro="" textlink="">
      <xdr:nvSpPr>
        <xdr:cNvPr id="28696" name="Text Box 24"/>
        <xdr:cNvSpPr txBox="1">
          <a:spLocks noChangeArrowheads="1"/>
        </xdr:cNvSpPr>
      </xdr:nvSpPr>
      <xdr:spPr bwMode="auto">
        <a:xfrm>
          <a:off x="0" y="0"/>
          <a:ext cx="7524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698" name="Text Box 2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699" name="Text Box 2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00" name="Text Box 28"/>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30480</xdr:rowOff>
    </xdr:from>
    <xdr:to>
      <xdr:col>2</xdr:col>
      <xdr:colOff>0</xdr:colOff>
      <xdr:row>43</xdr:row>
      <xdr:rowOff>30480</xdr:rowOff>
    </xdr:to>
    <xdr:sp macro="" textlink="">
      <xdr:nvSpPr>
        <xdr:cNvPr id="28731330" name="Text Box 30"/>
        <xdr:cNvSpPr txBox="1">
          <a:spLocks noChangeArrowheads="1"/>
        </xdr:cNvSpPr>
      </xdr:nvSpPr>
      <xdr:spPr bwMode="auto">
        <a:xfrm>
          <a:off x="0" y="8587740"/>
          <a:ext cx="851916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46</xdr:row>
      <xdr:rowOff>0</xdr:rowOff>
    </xdr:from>
    <xdr:to>
      <xdr:col>2</xdr:col>
      <xdr:colOff>0</xdr:colOff>
      <xdr:row>47</xdr:row>
      <xdr:rowOff>0</xdr:rowOff>
    </xdr:to>
    <xdr:sp macro="" textlink="">
      <xdr:nvSpPr>
        <xdr:cNvPr id="28703" name="Text Box 3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04" name="Text Box 32"/>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06" name="Text Box 3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07" name="Text Box 3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08" name="Text Box 36"/>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10" name="Text Box 38"/>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11" name="Text Box 3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12" name="Text Box 40"/>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14" name="Text Box 4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15" name="Text Box 4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16" name="Text Box 44"/>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18" name="Text Box 4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19" name="Text Box 4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20" name="Text Box 48"/>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22" name="Text Box 50"/>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23" name="Text Box 5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24" name="Text Box 52"/>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26" name="Text Box 5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27" name="Text Box 5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28" name="Text Box 56"/>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30" name="Text Box 58"/>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31" name="Text Box 5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32" name="Text Box 60"/>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34" name="Text Box 6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35" name="Text Box 6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36" name="Text Box 64"/>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38" name="Text Box 6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39" name="Text Box 6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40" name="Text Box 68"/>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42" name="Text Box 70"/>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43" name="Text Box 7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44" name="Text Box 72"/>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46" name="Text Box 7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47" name="Text Box 7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48" name="Text Box 76"/>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51" name="Text Box 7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52" name="Text Box 80"/>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17B</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55" name="Text Box 8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703104</xdr:colOff>
      <xdr:row>2</xdr:row>
      <xdr:rowOff>161925</xdr:rowOff>
    </xdr:to>
    <xdr:sp macro="" textlink="">
      <xdr:nvSpPr>
        <xdr:cNvPr id="28756" name="Text Box 84"/>
        <xdr:cNvSpPr txBox="1">
          <a:spLocks noChangeArrowheads="1"/>
        </xdr:cNvSpPr>
      </xdr:nvSpPr>
      <xdr:spPr bwMode="auto">
        <a:xfrm>
          <a:off x="0" y="0"/>
          <a:ext cx="67627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58" name="Text Box 8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59" name="Text Box 8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60" name="Text Box 8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63" name="Text Box 9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64" name="Text Box 9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67" name="Text Box 9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68" name="Text Box 9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71" name="Text Box 9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72" name="Text Box 10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74" name="Text Box 10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75" name="Text Box 10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76" name="Text Box 10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78" name="Text Box 10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79" name="Text Box 10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80" name="Text Box 10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82" name="Text Box 110"/>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83" name="Text Box 11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84" name="Text Box 112"/>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86" name="Text Box 11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87" name="Text Box 11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88" name="Text Box 116"/>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90" name="Text Box 118"/>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91" name="Text Box 11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92" name="Text Box 120"/>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94" name="Text Box 12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95" name="Text Box 12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796" name="Text Box 124"/>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798" name="Text Box 12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799" name="Text Box 12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750589</xdr:colOff>
      <xdr:row>3</xdr:row>
      <xdr:rowOff>76200</xdr:rowOff>
    </xdr:to>
    <xdr:sp macro="" textlink="">
      <xdr:nvSpPr>
        <xdr:cNvPr id="28800" name="Text Box 128"/>
        <xdr:cNvSpPr txBox="1">
          <a:spLocks noChangeArrowheads="1"/>
        </xdr:cNvSpPr>
      </xdr:nvSpPr>
      <xdr:spPr bwMode="auto">
        <a:xfrm>
          <a:off x="0" y="0"/>
          <a:ext cx="7239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3</xdr:col>
      <xdr:colOff>0</xdr:colOff>
      <xdr:row>1</xdr:row>
      <xdr:rowOff>0</xdr:rowOff>
    </xdr:from>
    <xdr:to>
      <xdr:col>3</xdr:col>
      <xdr:colOff>0</xdr:colOff>
      <xdr:row>2</xdr:row>
      <xdr:rowOff>28575</xdr:rowOff>
    </xdr:to>
    <xdr:sp macro="" textlink="">
      <xdr:nvSpPr>
        <xdr:cNvPr id="28801" name="Text Box 129"/>
        <xdr:cNvSpPr txBox="1">
          <a:spLocks noChangeArrowheads="1"/>
        </xdr:cNvSpPr>
      </xdr:nvSpPr>
      <xdr:spPr bwMode="auto">
        <a:xfrm>
          <a:off x="9163050" y="2571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2" name="Text Box 130"/>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3" name="Text Box 131"/>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4" name="Text Box 132"/>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5" name="Text Box 133"/>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6" name="Text Box 134"/>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7" name="Text Box 135"/>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8" name="Text Box 136"/>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09" name="Text Box 137"/>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0" name="Text Box 138"/>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1" name="Text Box 139"/>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2" name="Text Box 140"/>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3" name="Text Box 141"/>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4" name="Text Box 142"/>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5" name="Text Box 143"/>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6" name="Text Box 144"/>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7" name="Text Box 145"/>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8" name="Text Box 146"/>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19" name="Text Box 147"/>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0" name="Text Box 148"/>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1" name="Text Box 149"/>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2" name="Text Box 150"/>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3" name="Text Box 151"/>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4" name="Text Box 152"/>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5" name="Text Box 153"/>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6" name="Text Box 154"/>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7" name="Text Box 155"/>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8" name="Text Box 156"/>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29" name="Text Box 157"/>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30" name="Text Box 158"/>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104775</xdr:rowOff>
    </xdr:to>
    <xdr:sp macro="" textlink="">
      <xdr:nvSpPr>
        <xdr:cNvPr id="28831" name="Text Box 159"/>
        <xdr:cNvSpPr txBox="1">
          <a:spLocks noChangeArrowheads="1"/>
        </xdr:cNvSpPr>
      </xdr:nvSpPr>
      <xdr:spPr bwMode="auto">
        <a:xfrm>
          <a:off x="9163050" y="257175"/>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3</xdr:col>
      <xdr:colOff>0</xdr:colOff>
      <xdr:row>1</xdr:row>
      <xdr:rowOff>0</xdr:rowOff>
    </xdr:from>
    <xdr:to>
      <xdr:col>3</xdr:col>
      <xdr:colOff>0</xdr:colOff>
      <xdr:row>2</xdr:row>
      <xdr:rowOff>85725</xdr:rowOff>
    </xdr:to>
    <xdr:sp macro="" textlink="">
      <xdr:nvSpPr>
        <xdr:cNvPr id="28832" name="Text Box 160"/>
        <xdr:cNvSpPr txBox="1">
          <a:spLocks noChangeArrowheads="1"/>
        </xdr:cNvSpPr>
      </xdr:nvSpPr>
      <xdr:spPr bwMode="auto">
        <a:xfrm>
          <a:off x="9163050" y="257175"/>
          <a:ext cx="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34" name="Text Box 16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35" name="Text Box 16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716227</xdr:colOff>
      <xdr:row>3</xdr:row>
      <xdr:rowOff>66675</xdr:rowOff>
    </xdr:to>
    <xdr:sp macro="" textlink="">
      <xdr:nvSpPr>
        <xdr:cNvPr id="28836" name="Text Box 164"/>
        <xdr:cNvSpPr txBox="1">
          <a:spLocks noChangeArrowheads="1"/>
        </xdr:cNvSpPr>
      </xdr:nvSpPr>
      <xdr:spPr bwMode="auto">
        <a:xfrm>
          <a:off x="0" y="0"/>
          <a:ext cx="7143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38" name="Text Box 16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39" name="Text Box 16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716227</xdr:colOff>
      <xdr:row>3</xdr:row>
      <xdr:rowOff>66675</xdr:rowOff>
    </xdr:to>
    <xdr:sp macro="" textlink="">
      <xdr:nvSpPr>
        <xdr:cNvPr id="28840" name="Text Box 168"/>
        <xdr:cNvSpPr txBox="1">
          <a:spLocks noChangeArrowheads="1"/>
        </xdr:cNvSpPr>
      </xdr:nvSpPr>
      <xdr:spPr bwMode="auto">
        <a:xfrm>
          <a:off x="0" y="0"/>
          <a:ext cx="7143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42" name="Text Box 170"/>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43" name="Text Box 17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659152</xdr:colOff>
      <xdr:row>3</xdr:row>
      <xdr:rowOff>0</xdr:rowOff>
    </xdr:to>
    <xdr:sp macro="" textlink="">
      <xdr:nvSpPr>
        <xdr:cNvPr id="28844" name="Text Box 172"/>
        <xdr:cNvSpPr txBox="1">
          <a:spLocks noChangeArrowheads="1"/>
        </xdr:cNvSpPr>
      </xdr:nvSpPr>
      <xdr:spPr bwMode="auto">
        <a:xfrm>
          <a:off x="0" y="0"/>
          <a:ext cx="64770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46" name="Text Box 17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47" name="Text Box 17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659152</xdr:colOff>
      <xdr:row>3</xdr:row>
      <xdr:rowOff>0</xdr:rowOff>
    </xdr:to>
    <xdr:sp macro="" textlink="">
      <xdr:nvSpPr>
        <xdr:cNvPr id="28848" name="Text Box 176"/>
        <xdr:cNvSpPr txBox="1">
          <a:spLocks noChangeArrowheads="1"/>
        </xdr:cNvSpPr>
      </xdr:nvSpPr>
      <xdr:spPr bwMode="auto">
        <a:xfrm>
          <a:off x="0" y="0"/>
          <a:ext cx="64770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50" name="Text Box 178"/>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51" name="Text Box 17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405400</xdr:colOff>
      <xdr:row>1</xdr:row>
      <xdr:rowOff>142875</xdr:rowOff>
    </xdr:to>
    <xdr:sp macro="" textlink="">
      <xdr:nvSpPr>
        <xdr:cNvPr id="28852" name="Text Box 180"/>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54" name="Text Box 18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55" name="Text Box 18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659152</xdr:colOff>
      <xdr:row>3</xdr:row>
      <xdr:rowOff>0</xdr:rowOff>
    </xdr:to>
    <xdr:sp macro="" textlink="">
      <xdr:nvSpPr>
        <xdr:cNvPr id="28856" name="Text Box 184"/>
        <xdr:cNvSpPr txBox="1">
          <a:spLocks noChangeArrowheads="1"/>
        </xdr:cNvSpPr>
      </xdr:nvSpPr>
      <xdr:spPr bwMode="auto">
        <a:xfrm>
          <a:off x="0" y="0"/>
          <a:ext cx="64770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58" name="Text Box 18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59" name="Text Box 18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60" name="Text Box 18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532</xdr:row>
      <xdr:rowOff>38100</xdr:rowOff>
    </xdr:from>
    <xdr:to>
      <xdr:col>68</xdr:col>
      <xdr:colOff>1268730</xdr:colOff>
      <xdr:row>552</xdr:row>
      <xdr:rowOff>91449</xdr:rowOff>
    </xdr:to>
    <xdr:sp macro="" textlink="">
      <xdr:nvSpPr>
        <xdr:cNvPr id="28862" name="Text Box 190"/>
        <xdr:cNvSpPr txBox="1">
          <a:spLocks noChangeArrowheads="1"/>
        </xdr:cNvSpPr>
      </xdr:nvSpPr>
      <xdr:spPr bwMode="auto">
        <a:xfrm>
          <a:off x="0" y="95154750"/>
          <a:ext cx="92087700" cy="3286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610</xdr:row>
      <xdr:rowOff>129540</xdr:rowOff>
    </xdr:from>
    <xdr:to>
      <xdr:col>68</xdr:col>
      <xdr:colOff>1268730</xdr:colOff>
      <xdr:row>630</xdr:row>
      <xdr:rowOff>66694</xdr:rowOff>
    </xdr:to>
    <xdr:sp macro="" textlink="">
      <xdr:nvSpPr>
        <xdr:cNvPr id="28863" name="Text Box 191"/>
        <xdr:cNvSpPr txBox="1">
          <a:spLocks noChangeArrowheads="1"/>
        </xdr:cNvSpPr>
      </xdr:nvSpPr>
      <xdr:spPr bwMode="auto">
        <a:xfrm>
          <a:off x="0" y="107870625"/>
          <a:ext cx="92087700" cy="3181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64" name="Text Box 19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66" name="Text Box 19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67" name="Text Box 19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68" name="Text Box 19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70" name="Text Box 198"/>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71" name="Text Box 199"/>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72" name="Text Box 20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74" name="Text Box 202"/>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75" name="Text Box 203"/>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76" name="Text Box 20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78" name="Text Box 206"/>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79" name="Text Box 207"/>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80" name="Text Box 20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82" name="Text Box 210"/>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83" name="Text Box 211"/>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84" name="Text Box 21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twoCellAnchor>
    <xdr:from>
      <xdr:col>0</xdr:col>
      <xdr:colOff>0</xdr:colOff>
      <xdr:row>42</xdr:row>
      <xdr:rowOff>0</xdr:rowOff>
    </xdr:from>
    <xdr:to>
      <xdr:col>2</xdr:col>
      <xdr:colOff>0</xdr:colOff>
      <xdr:row>43</xdr:row>
      <xdr:rowOff>0</xdr:rowOff>
    </xdr:to>
    <xdr:sp macro="" textlink="">
      <xdr:nvSpPr>
        <xdr:cNvPr id="28886" name="Text Box 214"/>
        <xdr:cNvSpPr txBox="1">
          <a:spLocks noChangeArrowheads="1"/>
        </xdr:cNvSpPr>
      </xdr:nvSpPr>
      <xdr:spPr bwMode="auto">
        <a:xfrm>
          <a:off x="0" y="8553450"/>
          <a:ext cx="82772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19A0H</a:t>
          </a:r>
        </a:p>
      </xdr:txBody>
    </xdr:sp>
    <xdr:clientData/>
  </xdr:twoCellAnchor>
  <xdr:twoCellAnchor>
    <xdr:from>
      <xdr:col>0</xdr:col>
      <xdr:colOff>0</xdr:colOff>
      <xdr:row>46</xdr:row>
      <xdr:rowOff>0</xdr:rowOff>
    </xdr:from>
    <xdr:to>
      <xdr:col>2</xdr:col>
      <xdr:colOff>0</xdr:colOff>
      <xdr:row>47</xdr:row>
      <xdr:rowOff>0</xdr:rowOff>
    </xdr:to>
    <xdr:sp macro="" textlink="">
      <xdr:nvSpPr>
        <xdr:cNvPr id="28887" name="Text Box 215"/>
        <xdr:cNvSpPr txBox="1">
          <a:spLocks noChangeArrowheads="1"/>
        </xdr:cNvSpPr>
      </xdr:nvSpPr>
      <xdr:spPr bwMode="auto">
        <a:xfrm>
          <a:off x="0" y="9696450"/>
          <a:ext cx="8277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19A1H</a:t>
          </a:r>
        </a:p>
      </xdr:txBody>
    </xdr:sp>
    <xdr:clientData/>
  </xdr:twoCellAnchor>
  <xdr:twoCellAnchor>
    <xdr:from>
      <xdr:col>0</xdr:col>
      <xdr:colOff>0</xdr:colOff>
      <xdr:row>0</xdr:row>
      <xdr:rowOff>0</xdr:rowOff>
    </xdr:from>
    <xdr:to>
      <xdr:col>0</xdr:col>
      <xdr:colOff>715879</xdr:colOff>
      <xdr:row>3</xdr:row>
      <xdr:rowOff>57150</xdr:rowOff>
    </xdr:to>
    <xdr:sp macro="" textlink="">
      <xdr:nvSpPr>
        <xdr:cNvPr id="28888" name="Text Box 21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19B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4</xdr:row>
      <xdr:rowOff>28575</xdr:rowOff>
    </xdr:to>
    <xdr:sp macro="" textlink="">
      <xdr:nvSpPr>
        <xdr:cNvPr id="11266" name="Text Box 2"/>
        <xdr:cNvSpPr txBox="1">
          <a:spLocks noChangeArrowheads="1"/>
        </xdr:cNvSpPr>
      </xdr:nvSpPr>
      <xdr:spPr bwMode="auto">
        <a:xfrm>
          <a:off x="0" y="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68"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70"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72"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74"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76"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78"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80"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82"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84"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86"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88"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90"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92"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94"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96"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298"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763848</xdr:colOff>
      <xdr:row>4</xdr:row>
      <xdr:rowOff>104775</xdr:rowOff>
    </xdr:to>
    <xdr:sp macro="" textlink="">
      <xdr:nvSpPr>
        <xdr:cNvPr id="11300"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02" name="Text Box 3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04"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06"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08"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10"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12"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14"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16"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18"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20"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22"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24"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26"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28"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30"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32"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405400</xdr:colOff>
      <xdr:row>2</xdr:row>
      <xdr:rowOff>76200</xdr:rowOff>
    </xdr:to>
    <xdr:sp macro="" textlink="">
      <xdr:nvSpPr>
        <xdr:cNvPr id="11334" name="Text Box 70"/>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36" name="Text Box 7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38"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40"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42"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44"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46"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48"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50"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801950</xdr:colOff>
      <xdr:row>4</xdr:row>
      <xdr:rowOff>142875</xdr:rowOff>
    </xdr:to>
    <xdr:sp macro="" textlink="">
      <xdr:nvSpPr>
        <xdr:cNvPr id="11352"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66675</xdr:colOff>
      <xdr:row>2</xdr:row>
      <xdr:rowOff>0</xdr:rowOff>
    </xdr:to>
    <xdr:sp macro="" textlink="">
      <xdr:nvSpPr>
        <xdr:cNvPr id="39937" name="Text Box 1"/>
        <xdr:cNvSpPr txBox="1">
          <a:spLocks noChangeArrowheads="1"/>
        </xdr:cNvSpPr>
      </xdr:nvSpPr>
      <xdr:spPr bwMode="auto">
        <a:xfrm>
          <a:off x="0" y="0"/>
          <a:ext cx="81153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38" name="Text Box 2"/>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39" name="Text Box 3"/>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0" name="Text Box 4"/>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1" name="Text Box 5"/>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2" name="Text Box 6"/>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3" name="Text Box 7"/>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4" name="Text Box 8"/>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5" name="Text Box 9"/>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6" name="Text Box 10"/>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7" name="Text Box 11"/>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8" name="Text Box 12"/>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49" name="Text Box 13"/>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50" name="Text Box 14"/>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51" name="Text Box 15"/>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52" name="Text Box 16"/>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53" name="Text Box 17"/>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142875</xdr:colOff>
      <xdr:row>2</xdr:row>
      <xdr:rowOff>0</xdr:rowOff>
    </xdr:to>
    <xdr:sp macro="" textlink="">
      <xdr:nvSpPr>
        <xdr:cNvPr id="39954" name="Text Box 18"/>
        <xdr:cNvSpPr txBox="1">
          <a:spLocks noChangeArrowheads="1"/>
        </xdr:cNvSpPr>
      </xdr:nvSpPr>
      <xdr:spPr bwMode="auto">
        <a:xfrm>
          <a:off x="0" y="0"/>
          <a:ext cx="81915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55" name="Text Box 19"/>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56" name="Text Box 20"/>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57" name="Text Box 21"/>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58" name="Text Box 22"/>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59" name="Text Box 23"/>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0" name="Text Box 24"/>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1" name="Text Box 25"/>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2" name="Text Box 26"/>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3" name="Text Box 27"/>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4" name="Text Box 28"/>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2</xdr:col>
      <xdr:colOff>180975</xdr:colOff>
      <xdr:row>2</xdr:row>
      <xdr:rowOff>0</xdr:rowOff>
    </xdr:to>
    <xdr:sp macro="" textlink="">
      <xdr:nvSpPr>
        <xdr:cNvPr id="39965" name="Text Box 29"/>
        <xdr:cNvSpPr txBox="1">
          <a:spLocks noChangeArrowheads="1"/>
        </xdr:cNvSpPr>
      </xdr:nvSpPr>
      <xdr:spPr bwMode="auto">
        <a:xfrm>
          <a:off x="0" y="0"/>
          <a:ext cx="822960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3</xdr:col>
      <xdr:colOff>403860</xdr:colOff>
      <xdr:row>6</xdr:row>
      <xdr:rowOff>64770</xdr:rowOff>
    </xdr:from>
    <xdr:to>
      <xdr:col>10</xdr:col>
      <xdr:colOff>386717</xdr:colOff>
      <xdr:row>9</xdr:row>
      <xdr:rowOff>1996</xdr:rowOff>
    </xdr:to>
    <xdr:sp macro="" textlink="">
      <xdr:nvSpPr>
        <xdr:cNvPr id="39966" name="Text Box 30"/>
        <xdr:cNvSpPr txBox="1">
          <a:spLocks noChangeArrowheads="1"/>
        </xdr:cNvSpPr>
      </xdr:nvSpPr>
      <xdr:spPr bwMode="auto">
        <a:xfrm>
          <a:off x="11811000" y="6524625"/>
          <a:ext cx="7258050"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405400</xdr:colOff>
      <xdr:row>2</xdr:row>
      <xdr:rowOff>2381</xdr:rowOff>
    </xdr:to>
    <xdr:sp macro="" textlink="">
      <xdr:nvSpPr>
        <xdr:cNvPr id="39973" name="Text Box 37"/>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801950</xdr:colOff>
      <xdr:row>2</xdr:row>
      <xdr:rowOff>339127</xdr:rowOff>
    </xdr:to>
    <xdr:sp macro="" textlink="">
      <xdr:nvSpPr>
        <xdr:cNvPr id="39983" name="Text Box 4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801950</xdr:colOff>
      <xdr:row>2</xdr:row>
      <xdr:rowOff>339127</xdr:rowOff>
    </xdr:to>
    <xdr:sp macro="" textlink="">
      <xdr:nvSpPr>
        <xdr:cNvPr id="39985" name="Text Box 49"/>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801950</xdr:colOff>
      <xdr:row>2</xdr:row>
      <xdr:rowOff>339127</xdr:rowOff>
    </xdr:to>
    <xdr:sp macro="" textlink="">
      <xdr:nvSpPr>
        <xdr:cNvPr id="39987" name="Text Box 5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801950</xdr:colOff>
      <xdr:row>2</xdr:row>
      <xdr:rowOff>339127</xdr:rowOff>
    </xdr:to>
    <xdr:sp macro="" textlink="">
      <xdr:nvSpPr>
        <xdr:cNvPr id="39989" name="Text Box 5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801950</xdr:colOff>
      <xdr:row>2</xdr:row>
      <xdr:rowOff>339127</xdr:rowOff>
    </xdr:to>
    <xdr:sp macro="" textlink="">
      <xdr:nvSpPr>
        <xdr:cNvPr id="39991" name="Text Box 5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687641</xdr:colOff>
      <xdr:row>6</xdr:row>
      <xdr:rowOff>0</xdr:rowOff>
    </xdr:to>
    <xdr:sp macro="" textlink="">
      <xdr:nvSpPr>
        <xdr:cNvPr id="2086" name="Text Box 38"/>
        <xdr:cNvSpPr txBox="1">
          <a:spLocks noChangeArrowheads="1"/>
        </xdr:cNvSpPr>
      </xdr:nvSpPr>
      <xdr:spPr bwMode="auto">
        <a:xfrm>
          <a:off x="0" y="371475"/>
          <a:ext cx="6858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88" name="Text Box 40"/>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90" name="Text Box 42"/>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92" name="Text Box 44"/>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94" name="Text Box 46"/>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96" name="Text Box 48"/>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098" name="Text Box 50"/>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100" name="Text Box 52"/>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1</xdr:col>
      <xdr:colOff>762155</xdr:colOff>
      <xdr:row>4</xdr:row>
      <xdr:rowOff>66675</xdr:rowOff>
    </xdr:to>
    <xdr:sp macro="" textlink="">
      <xdr:nvSpPr>
        <xdr:cNvPr id="2102" name="Text Box 54"/>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04" name="Text Box 56"/>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06" name="Text Box 58"/>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08" name="Text Box 60"/>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10" name="Text Box 62"/>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12" name="Text Box 64"/>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0B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14" name="Text Box 66"/>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16" name="Text Box 68"/>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18" name="Text Box 70"/>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20" name="Text Box 72"/>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22" name="Text Box 74"/>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24" name="Text Box 76"/>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26" name="Text Box 78"/>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28" name="Text Box 80"/>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30" name="Text Box 82"/>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32" name="Text Box 84"/>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34" name="Text Box 86"/>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36" name="Text Box 88"/>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38" name="Text Box 90"/>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40" name="Text Box 92"/>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42" name="Text Box 94"/>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44" name="Text Box 96"/>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120015</xdr:colOff>
      <xdr:row>0</xdr:row>
      <xdr:rowOff>0</xdr:rowOff>
    </xdr:from>
    <xdr:to>
      <xdr:col>1</xdr:col>
      <xdr:colOff>922112</xdr:colOff>
      <xdr:row>4</xdr:row>
      <xdr:rowOff>104775</xdr:rowOff>
    </xdr:to>
    <xdr:sp macro="" textlink="">
      <xdr:nvSpPr>
        <xdr:cNvPr id="2146" name="Text Box 98"/>
        <xdr:cNvSpPr txBox="1">
          <a:spLocks noChangeArrowheads="1"/>
        </xdr:cNvSpPr>
      </xdr:nvSpPr>
      <xdr:spPr bwMode="auto">
        <a:xfrm>
          <a:off x="123825" y="0"/>
          <a:ext cx="7905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0</xdr:colOff>
      <xdr:row>5</xdr:row>
      <xdr:rowOff>0</xdr:rowOff>
    </xdr:from>
    <xdr:to>
      <xdr:col>1</xdr:col>
      <xdr:colOff>687641</xdr:colOff>
      <xdr:row>6</xdr:row>
      <xdr:rowOff>28575</xdr:rowOff>
    </xdr:to>
    <xdr:sp macro="" textlink="">
      <xdr:nvSpPr>
        <xdr:cNvPr id="2147" name="Text Box 99"/>
        <xdr:cNvSpPr txBox="1">
          <a:spLocks noChangeArrowheads="1"/>
        </xdr:cNvSpPr>
      </xdr:nvSpPr>
      <xdr:spPr bwMode="auto">
        <a:xfrm>
          <a:off x="9525" y="876300"/>
          <a:ext cx="6762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48" name="Text Box 100"/>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49" name="Text Box 101"/>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0" name="Text Box 102"/>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1" name="Text Box 103"/>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2" name="Text Box 104"/>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3" name="Text Box 105"/>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4" name="Text Box 106"/>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5" name="Text Box 107"/>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6" name="Text Box 108"/>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7" name="Text Box 109"/>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8" name="Text Box 110"/>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59" name="Text Box 111"/>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0" name="Text Box 112"/>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1" name="Text Box 113"/>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2" name="Text Box 114"/>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3" name="Text Box 115"/>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4" name="Text Box 116"/>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5" name="Text Box 117"/>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6" name="Text Box 118"/>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7" name="Text Box 119"/>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8" name="Text Box 120"/>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69" name="Text Box 121"/>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0" name="Text Box 122"/>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1" name="Text Box 123"/>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2" name="Text Box 124"/>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3" name="Text Box 125"/>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4" name="Text Box 126"/>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0</xdr:colOff>
      <xdr:row>5</xdr:row>
      <xdr:rowOff>0</xdr:rowOff>
    </xdr:from>
    <xdr:to>
      <xdr:col>1</xdr:col>
      <xdr:colOff>762156</xdr:colOff>
      <xdr:row>6</xdr:row>
      <xdr:rowOff>99198</xdr:rowOff>
    </xdr:to>
    <xdr:sp macro="" textlink="">
      <xdr:nvSpPr>
        <xdr:cNvPr id="2175" name="Text Box 127"/>
        <xdr:cNvSpPr txBox="1">
          <a:spLocks noChangeArrowheads="1"/>
        </xdr:cNvSpPr>
      </xdr:nvSpPr>
      <xdr:spPr bwMode="auto">
        <a:xfrm>
          <a:off x="9525" y="8763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1</xdr:col>
      <xdr:colOff>104775</xdr:colOff>
      <xdr:row>0</xdr:row>
      <xdr:rowOff>0</xdr:rowOff>
    </xdr:from>
    <xdr:to>
      <xdr:col>1</xdr:col>
      <xdr:colOff>874428</xdr:colOff>
      <xdr:row>4</xdr:row>
      <xdr:rowOff>66675</xdr:rowOff>
    </xdr:to>
    <xdr:sp macro="" textlink="">
      <xdr:nvSpPr>
        <xdr:cNvPr id="2179" name="Text Box 131"/>
        <xdr:cNvSpPr txBox="1">
          <a:spLocks noChangeArrowheads="1"/>
        </xdr:cNvSpPr>
      </xdr:nvSpPr>
      <xdr:spPr bwMode="auto">
        <a:xfrm>
          <a:off x="114300" y="0"/>
          <a:ext cx="7524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28575</xdr:rowOff>
    </xdr:to>
    <xdr:sp macro="" textlink="">
      <xdr:nvSpPr>
        <xdr:cNvPr id="2181" name="Text Box 133"/>
        <xdr:cNvSpPr txBox="1">
          <a:spLocks noChangeArrowheads="1"/>
        </xdr:cNvSpPr>
      </xdr:nvSpPr>
      <xdr:spPr bwMode="auto">
        <a:xfrm>
          <a:off x="114300" y="0"/>
          <a:ext cx="75247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28575</xdr:rowOff>
    </xdr:to>
    <xdr:sp macro="" textlink="">
      <xdr:nvSpPr>
        <xdr:cNvPr id="2183" name="Text Box 135"/>
        <xdr:cNvSpPr txBox="1">
          <a:spLocks noChangeArrowheads="1"/>
        </xdr:cNvSpPr>
      </xdr:nvSpPr>
      <xdr:spPr bwMode="auto">
        <a:xfrm>
          <a:off x="114300" y="0"/>
          <a:ext cx="75247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85" name="Text Box 137"/>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87" name="Text Box 139"/>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47625</xdr:colOff>
      <xdr:row>0</xdr:row>
      <xdr:rowOff>0</xdr:rowOff>
    </xdr:from>
    <xdr:to>
      <xdr:col>1</xdr:col>
      <xdr:colOff>468362</xdr:colOff>
      <xdr:row>2</xdr:row>
      <xdr:rowOff>28575</xdr:rowOff>
    </xdr:to>
    <xdr:sp macro="" textlink="">
      <xdr:nvSpPr>
        <xdr:cNvPr id="2189" name="Text Box 141"/>
        <xdr:cNvSpPr txBox="1">
          <a:spLocks noChangeArrowheads="1"/>
        </xdr:cNvSpPr>
      </xdr:nvSpPr>
      <xdr:spPr bwMode="auto">
        <a:xfrm>
          <a:off x="5715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91" name="Text Box 143"/>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93" name="Text Box 145"/>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95" name="Text Box 147"/>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97" name="Text Box 149"/>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199" name="Text Box 151"/>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201" name="Text Box 153"/>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203" name="Text Box 155"/>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205" name="Text Box 157"/>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xdr:col>
      <xdr:colOff>104775</xdr:colOff>
      <xdr:row>0</xdr:row>
      <xdr:rowOff>0</xdr:rowOff>
    </xdr:from>
    <xdr:to>
      <xdr:col>1</xdr:col>
      <xdr:colOff>874428</xdr:colOff>
      <xdr:row>4</xdr:row>
      <xdr:rowOff>57150</xdr:rowOff>
    </xdr:to>
    <xdr:sp macro="" textlink="">
      <xdr:nvSpPr>
        <xdr:cNvPr id="2207" name="Text Box 159"/>
        <xdr:cNvSpPr txBox="1">
          <a:spLocks noChangeArrowheads="1"/>
        </xdr:cNvSpPr>
      </xdr:nvSpPr>
      <xdr:spPr bwMode="auto">
        <a:xfrm>
          <a:off x="11430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editAs="oneCell">
    <xdr:from>
      <xdr:col>3</xdr:col>
      <xdr:colOff>101600</xdr:colOff>
      <xdr:row>0</xdr:row>
      <xdr:rowOff>0</xdr:rowOff>
    </xdr:from>
    <xdr:to>
      <xdr:col>24</xdr:col>
      <xdr:colOff>1361061</xdr:colOff>
      <xdr:row>32</xdr:row>
      <xdr:rowOff>147846</xdr:rowOff>
    </xdr:to>
    <xdr:pic>
      <xdr:nvPicPr>
        <xdr:cNvPr id="2" name="Picture 1"/>
        <xdr:cNvPicPr>
          <a:picLocks noChangeAspect="1"/>
        </xdr:cNvPicPr>
      </xdr:nvPicPr>
      <xdr:blipFill>
        <a:blip xmlns:r="http://schemas.openxmlformats.org/officeDocument/2006/relationships" r:embed="rId1"/>
        <a:stretch>
          <a:fillRect/>
        </a:stretch>
      </xdr:blipFill>
      <xdr:spPr>
        <a:xfrm>
          <a:off x="4902200" y="0"/>
          <a:ext cx="30799661" cy="60660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1333500</xdr:colOff>
      <xdr:row>0</xdr:row>
      <xdr:rowOff>0</xdr:rowOff>
    </xdr:to>
    <xdr:graphicFrame macro="">
      <xdr:nvGraphicFramePr>
        <xdr:cNvPr id="288338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xdr:colOff>
      <xdr:row>0</xdr:row>
      <xdr:rowOff>0</xdr:rowOff>
    </xdr:from>
    <xdr:to>
      <xdr:col>10</xdr:col>
      <xdr:colOff>1196340</xdr:colOff>
      <xdr:row>0</xdr:row>
      <xdr:rowOff>0</xdr:rowOff>
    </xdr:to>
    <xdr:graphicFrame macro="">
      <xdr:nvGraphicFramePr>
        <xdr:cNvPr id="2883389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0</xdr:row>
      <xdr:rowOff>0</xdr:rowOff>
    </xdr:from>
    <xdr:to>
      <xdr:col>7</xdr:col>
      <xdr:colOff>1333500</xdr:colOff>
      <xdr:row>0</xdr:row>
      <xdr:rowOff>0</xdr:rowOff>
    </xdr:to>
    <xdr:graphicFrame macro="">
      <xdr:nvGraphicFramePr>
        <xdr:cNvPr id="2883390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0</xdr:row>
      <xdr:rowOff>0</xdr:rowOff>
    </xdr:from>
    <xdr:to>
      <xdr:col>14</xdr:col>
      <xdr:colOff>45720</xdr:colOff>
      <xdr:row>0</xdr:row>
      <xdr:rowOff>0</xdr:rowOff>
    </xdr:to>
    <xdr:graphicFrame macro="">
      <xdr:nvGraphicFramePr>
        <xdr:cNvPr id="2883390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0</xdr:row>
      <xdr:rowOff>0</xdr:rowOff>
    </xdr:from>
    <xdr:to>
      <xdr:col>16</xdr:col>
      <xdr:colOff>1234440</xdr:colOff>
      <xdr:row>0</xdr:row>
      <xdr:rowOff>0</xdr:rowOff>
    </xdr:to>
    <xdr:graphicFrame macro="">
      <xdr:nvGraphicFramePr>
        <xdr:cNvPr id="2883390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1314450</xdr:colOff>
      <xdr:row>0</xdr:row>
      <xdr:rowOff>0</xdr:rowOff>
    </xdr:from>
    <xdr:to>
      <xdr:col>8</xdr:col>
      <xdr:colOff>601995</xdr:colOff>
      <xdr:row>1</xdr:row>
      <xdr:rowOff>120024</xdr:rowOff>
    </xdr:to>
    <xdr:sp macro="" textlink="">
      <xdr:nvSpPr>
        <xdr:cNvPr id="15377" name="Text Box 17"/>
        <xdr:cNvSpPr txBox="1">
          <a:spLocks noChangeArrowheads="1"/>
        </xdr:cNvSpPr>
      </xdr:nvSpPr>
      <xdr:spPr bwMode="auto">
        <a:xfrm>
          <a:off x="12134850" y="0"/>
          <a:ext cx="6762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9</xdr:col>
      <xdr:colOff>798195</xdr:colOff>
      <xdr:row>32</xdr:row>
      <xdr:rowOff>76200</xdr:rowOff>
    </xdr:from>
    <xdr:to>
      <xdr:col>10</xdr:col>
      <xdr:colOff>167678</xdr:colOff>
      <xdr:row>34</xdr:row>
      <xdr:rowOff>85725</xdr:rowOff>
    </xdr:to>
    <xdr:sp macro="" textlink="">
      <xdr:nvSpPr>
        <xdr:cNvPr id="15393" name="Text Box 33"/>
        <xdr:cNvSpPr txBox="1">
          <a:spLocks noChangeArrowheads="1"/>
        </xdr:cNvSpPr>
      </xdr:nvSpPr>
      <xdr:spPr bwMode="auto">
        <a:xfrm>
          <a:off x="14354175" y="6381750"/>
          <a:ext cx="7524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9</xdr:col>
      <xdr:colOff>960120</xdr:colOff>
      <xdr:row>0</xdr:row>
      <xdr:rowOff>0</xdr:rowOff>
    </xdr:from>
    <xdr:to>
      <xdr:col>10</xdr:col>
      <xdr:colOff>377352</xdr:colOff>
      <xdr:row>2</xdr:row>
      <xdr:rowOff>38100</xdr:rowOff>
    </xdr:to>
    <xdr:sp macro="" textlink="">
      <xdr:nvSpPr>
        <xdr:cNvPr id="15395" name="Text Box 35"/>
        <xdr:cNvSpPr txBox="1">
          <a:spLocks noChangeArrowheads="1"/>
        </xdr:cNvSpPr>
      </xdr:nvSpPr>
      <xdr:spPr bwMode="auto">
        <a:xfrm>
          <a:off x="14525625" y="0"/>
          <a:ext cx="790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9</xdr:col>
      <xdr:colOff>960120</xdr:colOff>
      <xdr:row>0</xdr:row>
      <xdr:rowOff>0</xdr:rowOff>
    </xdr:from>
    <xdr:to>
      <xdr:col>10</xdr:col>
      <xdr:colOff>377352</xdr:colOff>
      <xdr:row>2</xdr:row>
      <xdr:rowOff>38100</xdr:rowOff>
    </xdr:to>
    <xdr:sp macro="" textlink="">
      <xdr:nvSpPr>
        <xdr:cNvPr id="15397" name="Text Box 37"/>
        <xdr:cNvSpPr txBox="1">
          <a:spLocks noChangeArrowheads="1"/>
        </xdr:cNvSpPr>
      </xdr:nvSpPr>
      <xdr:spPr bwMode="auto">
        <a:xfrm>
          <a:off x="14525625" y="0"/>
          <a:ext cx="790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17" name="Text Box 57"/>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19" name="Text Box 59"/>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21" name="Text Box 61"/>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23" name="Text Box 63"/>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25" name="Text Box 65"/>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27" name="Text Box 67"/>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29" name="Text Box 69"/>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31" name="Text Box 71"/>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33" name="Text Box 73"/>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35" name="Text Box 75"/>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37" name="Text Box 77"/>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49565</xdr:rowOff>
    </xdr:to>
    <xdr:sp macro="" textlink="">
      <xdr:nvSpPr>
        <xdr:cNvPr id="15439" name="Text Box 79"/>
        <xdr:cNvSpPr txBox="1">
          <a:spLocks noChangeArrowheads="1"/>
        </xdr:cNvSpPr>
      </xdr:nvSpPr>
      <xdr:spPr bwMode="auto">
        <a:xfrm>
          <a:off x="0" y="0"/>
          <a:ext cx="7905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41" name="Text Box 8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43" name="Text Box 8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45" name="Text Box 8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47" name="Text Box 8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405400</xdr:colOff>
      <xdr:row>2</xdr:row>
      <xdr:rowOff>9525</xdr:rowOff>
    </xdr:to>
    <xdr:sp macro="" textlink="">
      <xdr:nvSpPr>
        <xdr:cNvPr id="15449" name="Text Box 89"/>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51" name="Text Box 9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53" name="Text Box 9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55" name="Text Box 9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57" name="Text Box 9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59" name="Text Box 99"/>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61" name="Text Box 101"/>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63" name="Text Box 103"/>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65" name="Text Box 105"/>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800249</xdr:colOff>
      <xdr:row>4</xdr:row>
      <xdr:rowOff>11467</xdr:rowOff>
    </xdr:to>
    <xdr:sp macro="" textlink="">
      <xdr:nvSpPr>
        <xdr:cNvPr id="15467" name="Text Box 107"/>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editAs="oneCell">
    <xdr:from>
      <xdr:col>1</xdr:col>
      <xdr:colOff>1333500</xdr:colOff>
      <xdr:row>0</xdr:row>
      <xdr:rowOff>0</xdr:rowOff>
    </xdr:from>
    <xdr:to>
      <xdr:col>16</xdr:col>
      <xdr:colOff>965756</xdr:colOff>
      <xdr:row>29</xdr:row>
      <xdr:rowOff>2757</xdr:rowOff>
    </xdr:to>
    <xdr:pic>
      <xdr:nvPicPr>
        <xdr:cNvPr id="2" name="Picture 1"/>
        <xdr:cNvPicPr>
          <a:picLocks noChangeAspect="1"/>
        </xdr:cNvPicPr>
      </xdr:nvPicPr>
      <xdr:blipFill>
        <a:blip xmlns:r="http://schemas.openxmlformats.org/officeDocument/2006/relationships" r:embed="rId6"/>
        <a:stretch>
          <a:fillRect/>
        </a:stretch>
      </xdr:blipFill>
      <xdr:spPr>
        <a:xfrm>
          <a:off x="3867150" y="0"/>
          <a:ext cx="21063506" cy="54320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xdr:row>
      <xdr:rowOff>0</xdr:rowOff>
    </xdr:from>
    <xdr:to>
      <xdr:col>5</xdr:col>
      <xdr:colOff>1394460</xdr:colOff>
      <xdr:row>1</xdr:row>
      <xdr:rowOff>0</xdr:rowOff>
    </xdr:to>
    <xdr:graphicFrame macro="">
      <xdr:nvGraphicFramePr>
        <xdr:cNvPr id="288524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xdr:row>
      <xdr:rowOff>0</xdr:rowOff>
    </xdr:from>
    <xdr:to>
      <xdr:col>5</xdr:col>
      <xdr:colOff>1333500</xdr:colOff>
      <xdr:row>1</xdr:row>
      <xdr:rowOff>0</xdr:rowOff>
    </xdr:to>
    <xdr:graphicFrame macro="">
      <xdr:nvGraphicFramePr>
        <xdr:cNvPr id="2885240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xdr:colOff>
      <xdr:row>1</xdr:row>
      <xdr:rowOff>0</xdr:rowOff>
    </xdr:from>
    <xdr:to>
      <xdr:col>11</xdr:col>
      <xdr:colOff>1379220</xdr:colOff>
      <xdr:row>1</xdr:row>
      <xdr:rowOff>0</xdr:rowOff>
    </xdr:to>
    <xdr:graphicFrame macro="">
      <xdr:nvGraphicFramePr>
        <xdr:cNvPr id="2885240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xdr:colOff>
      <xdr:row>1</xdr:row>
      <xdr:rowOff>0</xdr:rowOff>
    </xdr:from>
    <xdr:to>
      <xdr:col>11</xdr:col>
      <xdr:colOff>1196340</xdr:colOff>
      <xdr:row>1</xdr:row>
      <xdr:rowOff>0</xdr:rowOff>
    </xdr:to>
    <xdr:graphicFrame macro="">
      <xdr:nvGraphicFramePr>
        <xdr:cNvPr id="2885241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xdr:row>
      <xdr:rowOff>0</xdr:rowOff>
    </xdr:from>
    <xdr:to>
      <xdr:col>8</xdr:col>
      <xdr:colOff>1333500</xdr:colOff>
      <xdr:row>1</xdr:row>
      <xdr:rowOff>0</xdr:rowOff>
    </xdr:to>
    <xdr:graphicFrame macro="">
      <xdr:nvGraphicFramePr>
        <xdr:cNvPr id="2885241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xdr:row>
      <xdr:rowOff>0</xdr:rowOff>
    </xdr:from>
    <xdr:to>
      <xdr:col>8</xdr:col>
      <xdr:colOff>1371600</xdr:colOff>
      <xdr:row>1</xdr:row>
      <xdr:rowOff>0</xdr:rowOff>
    </xdr:to>
    <xdr:graphicFrame macro="">
      <xdr:nvGraphicFramePr>
        <xdr:cNvPr id="2885241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1</xdr:row>
      <xdr:rowOff>0</xdr:rowOff>
    </xdr:from>
    <xdr:to>
      <xdr:col>15</xdr:col>
      <xdr:colOff>45720</xdr:colOff>
      <xdr:row>1</xdr:row>
      <xdr:rowOff>0</xdr:rowOff>
    </xdr:to>
    <xdr:graphicFrame macro="">
      <xdr:nvGraphicFramePr>
        <xdr:cNvPr id="2885241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1</xdr:row>
      <xdr:rowOff>0</xdr:rowOff>
    </xdr:from>
    <xdr:to>
      <xdr:col>17</xdr:col>
      <xdr:colOff>1242060</xdr:colOff>
      <xdr:row>1</xdr:row>
      <xdr:rowOff>0</xdr:rowOff>
    </xdr:to>
    <xdr:graphicFrame macro="">
      <xdr:nvGraphicFramePr>
        <xdr:cNvPr id="2885241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1</xdr:row>
      <xdr:rowOff>0</xdr:rowOff>
    </xdr:from>
    <xdr:to>
      <xdr:col>15</xdr:col>
      <xdr:colOff>60960</xdr:colOff>
      <xdr:row>1</xdr:row>
      <xdr:rowOff>0</xdr:rowOff>
    </xdr:to>
    <xdr:graphicFrame macro="">
      <xdr:nvGraphicFramePr>
        <xdr:cNvPr id="2885241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1</xdr:row>
      <xdr:rowOff>0</xdr:rowOff>
    </xdr:from>
    <xdr:to>
      <xdr:col>17</xdr:col>
      <xdr:colOff>1272540</xdr:colOff>
      <xdr:row>1</xdr:row>
      <xdr:rowOff>0</xdr:rowOff>
    </xdr:to>
    <xdr:graphicFrame macro="">
      <xdr:nvGraphicFramePr>
        <xdr:cNvPr id="288524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266700</xdr:colOff>
      <xdr:row>1</xdr:row>
      <xdr:rowOff>0</xdr:rowOff>
    </xdr:from>
    <xdr:to>
      <xdr:col>23</xdr:col>
      <xdr:colOff>640080</xdr:colOff>
      <xdr:row>1</xdr:row>
      <xdr:rowOff>0</xdr:rowOff>
    </xdr:to>
    <xdr:graphicFrame macro="">
      <xdr:nvGraphicFramePr>
        <xdr:cNvPr id="2885241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563880</xdr:colOff>
      <xdr:row>1</xdr:row>
      <xdr:rowOff>0</xdr:rowOff>
    </xdr:from>
    <xdr:to>
      <xdr:col>24</xdr:col>
      <xdr:colOff>0</xdr:colOff>
      <xdr:row>1</xdr:row>
      <xdr:rowOff>0</xdr:rowOff>
    </xdr:to>
    <xdr:graphicFrame macro="">
      <xdr:nvGraphicFramePr>
        <xdr:cNvPr id="288524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1322070</xdr:colOff>
      <xdr:row>0</xdr:row>
      <xdr:rowOff>0</xdr:rowOff>
    </xdr:from>
    <xdr:to>
      <xdr:col>10</xdr:col>
      <xdr:colOff>772</xdr:colOff>
      <xdr:row>2</xdr:row>
      <xdr:rowOff>38100</xdr:rowOff>
    </xdr:to>
    <xdr:sp macro="" textlink="">
      <xdr:nvSpPr>
        <xdr:cNvPr id="19475" name="Text Box 19"/>
        <xdr:cNvSpPr txBox="1">
          <a:spLocks noChangeArrowheads="1"/>
        </xdr:cNvSpPr>
      </xdr:nvSpPr>
      <xdr:spPr bwMode="auto">
        <a:xfrm>
          <a:off x="13430250" y="0"/>
          <a:ext cx="51435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10</xdr:col>
      <xdr:colOff>158115</xdr:colOff>
      <xdr:row>0</xdr:row>
      <xdr:rowOff>0</xdr:rowOff>
    </xdr:from>
    <xdr:to>
      <xdr:col>10</xdr:col>
      <xdr:colOff>927768</xdr:colOff>
      <xdr:row>2</xdr:row>
      <xdr:rowOff>114300</xdr:rowOff>
    </xdr:to>
    <xdr:sp macro="" textlink="">
      <xdr:nvSpPr>
        <xdr:cNvPr id="19477" name="Text Box 21"/>
        <xdr:cNvSpPr txBox="1">
          <a:spLocks noChangeArrowheads="1"/>
        </xdr:cNvSpPr>
      </xdr:nvSpPr>
      <xdr:spPr bwMode="auto">
        <a:xfrm>
          <a:off x="14087475" y="0"/>
          <a:ext cx="75247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10</xdr:col>
      <xdr:colOff>2440</xdr:colOff>
      <xdr:row>0</xdr:row>
      <xdr:rowOff>0</xdr:rowOff>
    </xdr:from>
    <xdr:to>
      <xdr:col>10</xdr:col>
      <xdr:colOff>234271</xdr:colOff>
      <xdr:row>2</xdr:row>
      <xdr:rowOff>95359</xdr:rowOff>
    </xdr:to>
    <xdr:sp macro="" textlink="">
      <xdr:nvSpPr>
        <xdr:cNvPr id="19479" name="Text Box 23"/>
        <xdr:cNvSpPr txBox="1">
          <a:spLocks noChangeArrowheads="1"/>
        </xdr:cNvSpPr>
      </xdr:nvSpPr>
      <xdr:spPr bwMode="auto">
        <a:xfrm>
          <a:off x="13944600" y="0"/>
          <a:ext cx="2286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10</xdr:col>
      <xdr:colOff>2440</xdr:colOff>
      <xdr:row>0</xdr:row>
      <xdr:rowOff>0</xdr:rowOff>
    </xdr:from>
    <xdr:to>
      <xdr:col>10</xdr:col>
      <xdr:colOff>234271</xdr:colOff>
      <xdr:row>2</xdr:row>
      <xdr:rowOff>95359</xdr:rowOff>
    </xdr:to>
    <xdr:sp macro="" textlink="">
      <xdr:nvSpPr>
        <xdr:cNvPr id="19481" name="Text Box 25"/>
        <xdr:cNvSpPr txBox="1">
          <a:spLocks noChangeArrowheads="1"/>
        </xdr:cNvSpPr>
      </xdr:nvSpPr>
      <xdr:spPr bwMode="auto">
        <a:xfrm>
          <a:off x="13944600" y="0"/>
          <a:ext cx="2286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10</xdr:col>
      <xdr:colOff>158115</xdr:colOff>
      <xdr:row>0</xdr:row>
      <xdr:rowOff>0</xdr:rowOff>
    </xdr:from>
    <xdr:to>
      <xdr:col>10</xdr:col>
      <xdr:colOff>927768</xdr:colOff>
      <xdr:row>2</xdr:row>
      <xdr:rowOff>114300</xdr:rowOff>
    </xdr:to>
    <xdr:sp macro="" textlink="">
      <xdr:nvSpPr>
        <xdr:cNvPr id="19483" name="Text Box 27"/>
        <xdr:cNvSpPr txBox="1">
          <a:spLocks noChangeArrowheads="1"/>
        </xdr:cNvSpPr>
      </xdr:nvSpPr>
      <xdr:spPr bwMode="auto">
        <a:xfrm>
          <a:off x="14087475" y="0"/>
          <a:ext cx="75247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85" name="Text Box 29"/>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87" name="Text Box 31"/>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89" name="Text Box 33"/>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91" name="Text Box 35"/>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93" name="Text Box 37"/>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95" name="Text Box 39"/>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97" name="Text Box 41"/>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499" name="Text Box 43"/>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01" name="Text Box 45"/>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2B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03" name="Text Box 47"/>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05" name="Text Box 49"/>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07" name="Text Box 51"/>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09" name="Text Box 53"/>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11" name="Text Box 55"/>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687641</xdr:colOff>
      <xdr:row>2</xdr:row>
      <xdr:rowOff>0</xdr:rowOff>
    </xdr:to>
    <xdr:sp macro="" textlink="">
      <xdr:nvSpPr>
        <xdr:cNvPr id="19513" name="Text Box 57"/>
        <xdr:cNvSpPr txBox="1">
          <a:spLocks noChangeArrowheads="1"/>
        </xdr:cNvSpPr>
      </xdr:nvSpPr>
      <xdr:spPr bwMode="auto">
        <a:xfrm>
          <a:off x="0" y="0"/>
          <a:ext cx="6762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22" name="Text Box 6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24" name="Text Box 6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26" name="Text Box 7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28" name="Text Box 7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30" name="Text Box 7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32" name="Text Box 7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34" name="Text Box 7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36" name="Text Box 8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38" name="Text Box 8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40" name="Text Box 8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42" name="Text Box 8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44" name="Text Box 8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46" name="Text Box 9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48" name="Text Box 9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50" name="Text Box 9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52" name="Text Box 9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405400</xdr:colOff>
      <xdr:row>1</xdr:row>
      <xdr:rowOff>190500</xdr:rowOff>
    </xdr:to>
    <xdr:sp macro="" textlink="">
      <xdr:nvSpPr>
        <xdr:cNvPr id="19554" name="Text Box 98"/>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56" name="Text Box 10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58" name="Text Box 10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60" name="Text Box 10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62" name="Text Box 10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64" name="Text Box 108"/>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66" name="Text Box 110"/>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68" name="Text Box 112"/>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70" name="Text Box 114"/>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0</xdr:col>
      <xdr:colOff>715879</xdr:colOff>
      <xdr:row>2</xdr:row>
      <xdr:rowOff>0</xdr:rowOff>
    </xdr:to>
    <xdr:sp macro="" textlink="">
      <xdr:nvSpPr>
        <xdr:cNvPr id="19572" name="Text Box 116"/>
        <xdr:cNvSpPr txBox="1">
          <a:spLocks noChangeArrowheads="1"/>
        </xdr:cNvSpPr>
      </xdr:nvSpPr>
      <xdr:spPr bwMode="auto">
        <a:xfrm>
          <a:off x="0" y="0"/>
          <a:ext cx="7048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editAs="oneCell">
    <xdr:from>
      <xdr:col>3</xdr:col>
      <xdr:colOff>247650</xdr:colOff>
      <xdr:row>0</xdr:row>
      <xdr:rowOff>0</xdr:rowOff>
    </xdr:from>
    <xdr:to>
      <xdr:col>23</xdr:col>
      <xdr:colOff>2601238</xdr:colOff>
      <xdr:row>35</xdr:row>
      <xdr:rowOff>31077</xdr:rowOff>
    </xdr:to>
    <xdr:pic>
      <xdr:nvPicPr>
        <xdr:cNvPr id="2" name="Picture 1"/>
        <xdr:cNvPicPr>
          <a:picLocks noChangeAspect="1"/>
        </xdr:cNvPicPr>
      </xdr:nvPicPr>
      <xdr:blipFill>
        <a:blip xmlns:r="http://schemas.openxmlformats.org/officeDocument/2006/relationships" r:embed="rId13"/>
        <a:stretch>
          <a:fillRect/>
        </a:stretch>
      </xdr:blipFill>
      <xdr:spPr>
        <a:xfrm>
          <a:off x="4743450" y="0"/>
          <a:ext cx="23689588" cy="69979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687641</xdr:colOff>
      <xdr:row>1</xdr:row>
      <xdr:rowOff>19127</xdr:rowOff>
    </xdr:to>
    <xdr:sp macro="" textlink="">
      <xdr:nvSpPr>
        <xdr:cNvPr id="1073" name="Text Box 49"/>
        <xdr:cNvSpPr txBox="1">
          <a:spLocks noChangeArrowheads="1"/>
        </xdr:cNvSpPr>
      </xdr:nvSpPr>
      <xdr:spPr bwMode="auto">
        <a:xfrm>
          <a:off x="0" y="0"/>
          <a:ext cx="67627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75" name="Text Box 5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77" name="Text Box 5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79" name="Text Box 5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81" name="Text Box 5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83" name="Text Box 5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85" name="Text Box 6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87" name="Text Box 6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89" name="Text Box 6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91" name="Text Box 6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93" name="Text Box 6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95" name="Text Box 7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97" name="Text Box 7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099" name="Text Box 7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01" name="Text Box 7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03" name="Text Box 7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05" name="Text Box 8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07" name="Text Box 8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09" name="Text Box 8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11" name="Text Box 8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5B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13" name="Text Box 8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15" name="Text Box 9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17" name="Text Box 9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19" name="Text Box 9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687641</xdr:colOff>
      <xdr:row>31</xdr:row>
      <xdr:rowOff>38100</xdr:rowOff>
    </xdr:to>
    <xdr:sp macro="" textlink="">
      <xdr:nvSpPr>
        <xdr:cNvPr id="1120" name="Text Box 96"/>
        <xdr:cNvSpPr txBox="1">
          <a:spLocks noChangeArrowheads="1"/>
        </xdr:cNvSpPr>
      </xdr:nvSpPr>
      <xdr:spPr bwMode="auto">
        <a:xfrm>
          <a:off x="0" y="7162800"/>
          <a:ext cx="6762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1" name="Text Box 97"/>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2" name="Text Box 98"/>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3" name="Text Box 99"/>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4" name="Text Box 100"/>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5" name="Text Box 101"/>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6" name="Text Box 102"/>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7" name="Text Box 103"/>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8" name="Text Box 104"/>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29" name="Text Box 105"/>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0" name="Text Box 106"/>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1" name="Text Box 107"/>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2" name="Text Box 108"/>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3" name="Text Box 109"/>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4" name="Text Box 110"/>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5" name="Text Box 111"/>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6" name="Text Box 112"/>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7" name="Text Box 113"/>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8" name="Text Box 114"/>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39" name="Text Box 115"/>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9B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40" name="Text Box 116"/>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41" name="Text Box 117"/>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42" name="Text Box 118"/>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31</xdr:row>
      <xdr:rowOff>0</xdr:rowOff>
    </xdr:from>
    <xdr:to>
      <xdr:col>0</xdr:col>
      <xdr:colOff>763848</xdr:colOff>
      <xdr:row>31</xdr:row>
      <xdr:rowOff>114300</xdr:rowOff>
    </xdr:to>
    <xdr:sp macro="" textlink="">
      <xdr:nvSpPr>
        <xdr:cNvPr id="1143" name="Text Box 119"/>
        <xdr:cNvSpPr txBox="1">
          <a:spLocks noChangeArrowheads="1"/>
        </xdr:cNvSpPr>
      </xdr:nvSpPr>
      <xdr:spPr bwMode="auto">
        <a:xfrm>
          <a:off x="0" y="7162800"/>
          <a:ext cx="752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11B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45" name="Text Box 12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47" name="Text Box 12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49" name="Text Box 125"/>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51" name="Text Box 127"/>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53" name="Text Box 129"/>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55" name="Text Box 131"/>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763848</xdr:colOff>
      <xdr:row>1</xdr:row>
      <xdr:rowOff>87704</xdr:rowOff>
    </xdr:to>
    <xdr:sp macro="" textlink="">
      <xdr:nvSpPr>
        <xdr:cNvPr id="1157" name="Text Box 133"/>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80" name="Text Box 156"/>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82" name="Text Box 158"/>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84" name="Text Box 160"/>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86" name="Text Box 162"/>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88" name="Text Box 164"/>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405400</xdr:colOff>
      <xdr:row>0</xdr:row>
      <xdr:rowOff>405400</xdr:rowOff>
    </xdr:to>
    <xdr:sp macro="" textlink="">
      <xdr:nvSpPr>
        <xdr:cNvPr id="1190" name="Text Box 166"/>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92" name="Text Box 168"/>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94" name="Text Box 170"/>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96" name="Text Box 172"/>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198" name="Text Box 174"/>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200" name="Text Box 176"/>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202" name="Text Box 178"/>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204" name="Text Box 180"/>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206" name="Text Box 182"/>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760234</xdr:colOff>
      <xdr:row>1</xdr:row>
      <xdr:rowOff>78130</xdr:rowOff>
    </xdr:to>
    <xdr:sp macro="" textlink="">
      <xdr:nvSpPr>
        <xdr:cNvPr id="1208" name="Text Box 184"/>
        <xdr:cNvSpPr txBox="1">
          <a:spLocks noChangeArrowheads="1"/>
        </xdr:cNvSpPr>
      </xdr:nvSpPr>
      <xdr:spPr bwMode="auto">
        <a:xfrm>
          <a:off x="0" y="0"/>
          <a:ext cx="733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38100</xdr:rowOff>
    </xdr:to>
    <xdr:sp macro="" textlink="">
      <xdr:nvSpPr>
        <xdr:cNvPr id="29698" name="Text Box 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00" name="Text Box 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02" name="Text Box 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04" name="Text Box 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06" name="Text Box 1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08" name="Text Box 1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10" name="Text Box 1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12" name="Text Box 1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14" name="Text Box 1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16" name="Text Box 2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18" name="Text Box 2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20" name="Text Box 2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22" name="Text Box 2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4B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24" name="Text Box 2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26" name="Text Box 30"/>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28" name="Text Box 32"/>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30" name="Text Box 34"/>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32" name="Text Box 36"/>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142875</xdr:colOff>
      <xdr:row>4</xdr:row>
      <xdr:rowOff>38100</xdr:rowOff>
    </xdr:to>
    <xdr:sp macro="" textlink="">
      <xdr:nvSpPr>
        <xdr:cNvPr id="29734" name="Text Box 38"/>
        <xdr:cNvSpPr txBox="1">
          <a:spLocks noChangeArrowheads="1"/>
        </xdr:cNvSpPr>
      </xdr:nvSpPr>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6B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36" name="Text Box 4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38" name="Text Box 4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40" name="Text Box 4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42" name="Text Box 4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44" name="Text Box 4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46" name="Text Box 5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48" name="Text Box 5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50" name="Text Box 5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52" name="Text Box 5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54" name="Text Box 5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56" name="Text Box 6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58" name="Text Box 6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60" name="Text Box 6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62" name="Text Box 6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64" name="Text Box 6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66" name="Text Box 7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0</xdr:col>
      <xdr:colOff>405400</xdr:colOff>
      <xdr:row>2</xdr:row>
      <xdr:rowOff>49603</xdr:rowOff>
    </xdr:to>
    <xdr:sp macro="" textlink="">
      <xdr:nvSpPr>
        <xdr:cNvPr id="29768" name="Text Box 72"/>
        <xdr:cNvSpPr txBox="1">
          <a:spLocks noChangeArrowheads="1"/>
        </xdr:cNvSpPr>
      </xdr:nvSpPr>
      <xdr:spPr bwMode="auto">
        <a:xfrm>
          <a:off x="0" y="0"/>
          <a:ext cx="40005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70" name="Text Box 7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72" name="Text Box 7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74" name="Text Box 7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76" name="Text Box 8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78" name="Text Box 82"/>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80" name="Text Box 84"/>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82" name="Text Box 86"/>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84" name="Text Box 88"/>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twoCellAnchor>
    <xdr:from>
      <xdr:col>0</xdr:col>
      <xdr:colOff>0</xdr:colOff>
      <xdr:row>0</xdr:row>
      <xdr:rowOff>0</xdr:rowOff>
    </xdr:from>
    <xdr:to>
      <xdr:col>1</xdr:col>
      <xdr:colOff>186659</xdr:colOff>
      <xdr:row>4</xdr:row>
      <xdr:rowOff>76200</xdr:rowOff>
    </xdr:to>
    <xdr:sp macro="" textlink="">
      <xdr:nvSpPr>
        <xdr:cNvPr id="29786" name="Text Box 90"/>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8B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en.wikipedia.org/wiki/Shareholders%27_equity" TargetMode="External"/><Relationship Id="rId4"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35"/>
    <pageSetUpPr fitToPage="1"/>
  </sheetPr>
  <dimension ref="A1:P27"/>
  <sheetViews>
    <sheetView showGridLines="0" tabSelected="1" view="pageBreakPreview" zoomScale="80" zoomScaleNormal="100" zoomScaleSheetLayoutView="80" workbookViewId="0">
      <selection activeCell="I29" sqref="I29"/>
    </sheetView>
  </sheetViews>
  <sheetFormatPr defaultColWidth="19.140625" defaultRowHeight="12.75" x14ac:dyDescent="0.2"/>
  <cols>
    <col min="1" max="1" width="33.140625" style="2" bestFit="1" customWidth="1"/>
    <col min="2" max="2" width="19.140625" style="2" customWidth="1"/>
    <col min="3" max="3" width="19.140625" style="9" customWidth="1"/>
    <col min="4" max="5" width="19.140625" style="2" customWidth="1"/>
    <col min="6" max="6" width="16.5703125" style="2" customWidth="1"/>
    <col min="7" max="9" width="19.140625" style="2" customWidth="1"/>
    <col min="10" max="10" width="19.140625" style="6" customWidth="1"/>
    <col min="11" max="15" width="19.140625" style="2" customWidth="1"/>
    <col min="16" max="16" width="19.140625" style="104" customWidth="1"/>
    <col min="17" max="16384" width="19.140625" style="2"/>
  </cols>
  <sheetData>
    <row r="1" spans="1:16" x14ac:dyDescent="0.2">
      <c r="J1" s="2"/>
      <c r="P1" s="103"/>
    </row>
    <row r="2" spans="1:16" ht="12.75" customHeight="1" x14ac:dyDescent="0.2">
      <c r="J2" s="2"/>
    </row>
    <row r="3" spans="1:16" ht="12.75" customHeight="1" x14ac:dyDescent="0.2">
      <c r="J3" s="2"/>
    </row>
    <row r="4" spans="1:16" ht="12.75" customHeight="1" x14ac:dyDescent="0.2">
      <c r="J4" s="2"/>
    </row>
    <row r="5" spans="1:16" ht="12.75" customHeight="1" x14ac:dyDescent="0.2"/>
    <row r="6" spans="1:16" ht="12.75" customHeight="1" x14ac:dyDescent="0.2"/>
    <row r="9" spans="1:16" ht="13.5" customHeight="1" x14ac:dyDescent="0.2"/>
    <row r="14" spans="1:16" ht="33" x14ac:dyDescent="0.45">
      <c r="A14" s="454"/>
      <c r="B14" s="6"/>
      <c r="C14" s="6"/>
      <c r="D14" s="6"/>
      <c r="E14" s="6"/>
    </row>
    <row r="15" spans="1:16" ht="3" customHeight="1" x14ac:dyDescent="0.2">
      <c r="A15" s="6"/>
      <c r="B15" s="6"/>
      <c r="C15" s="6"/>
      <c r="D15" s="6"/>
      <c r="E15" s="6"/>
    </row>
    <row r="16" spans="1:16" ht="25.5" x14ac:dyDescent="0.35">
      <c r="A16" s="529"/>
      <c r="B16" s="6"/>
      <c r="C16" s="6"/>
      <c r="D16" s="6"/>
      <c r="E16" s="6"/>
    </row>
    <row r="17" spans="1:16" ht="6.75" customHeight="1" x14ac:dyDescent="0.2">
      <c r="A17" s="4"/>
      <c r="B17" s="6"/>
      <c r="C17" s="6"/>
      <c r="D17" s="6"/>
      <c r="E17" s="6"/>
    </row>
    <row r="18" spans="1:16" ht="15" x14ac:dyDescent="0.2">
      <c r="A18" s="530"/>
      <c r="B18" s="6"/>
      <c r="C18" s="6"/>
      <c r="D18" s="6"/>
      <c r="E18" s="6"/>
    </row>
    <row r="19" spans="1:16" x14ac:dyDescent="0.2">
      <c r="A19" s="1"/>
    </row>
    <row r="20" spans="1:16" x14ac:dyDescent="0.2">
      <c r="A20" s="45"/>
    </row>
    <row r="21" spans="1:16" x14ac:dyDescent="0.2">
      <c r="A21" s="45"/>
    </row>
    <row r="27" spans="1:16" s="15" customFormat="1" x14ac:dyDescent="0.2">
      <c r="C27" s="43"/>
      <c r="J27" s="125"/>
      <c r="P27" s="109"/>
    </row>
  </sheetData>
  <phoneticPr fontId="2" type="noConversion"/>
  <printOptions horizontalCentered="1" verticalCentered="1"/>
  <pageMargins left="0.74803149606299213" right="0.74803149606299213" top="1.0629921259842521" bottom="0.74803149606299213" header="0.27559055118110237" footer="0.35433070866141736"/>
  <pageSetup scale="85" orientation="landscape" errors="NA" r:id="rId1"/>
  <headerFooter alignWithMargins="0">
    <oddHeader>&amp;L&amp;G&amp;R2013 Yearbook of
Electricity Distributors</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35"/>
  </sheetPr>
  <dimension ref="A1:CL492"/>
  <sheetViews>
    <sheetView view="pageBreakPreview" zoomScale="95" zoomScaleNormal="70" zoomScaleSheetLayoutView="95" workbookViewId="0">
      <pane xSplit="1" ySplit="1" topLeftCell="B2" activePane="bottomRight" state="frozen"/>
      <selection activeCell="H27" sqref="H27"/>
      <selection pane="topRight" activeCell="H27" sqref="H27"/>
      <selection pane="bottomLeft" activeCell="H27" sqref="H27"/>
      <selection pane="bottomRight" activeCell="B34" sqref="B34"/>
    </sheetView>
  </sheetViews>
  <sheetFormatPr defaultColWidth="14.140625" defaultRowHeight="14.25" x14ac:dyDescent="0.2"/>
  <cols>
    <col min="1" max="1" width="37.5703125" style="49" customWidth="1"/>
    <col min="2" max="74" width="15.5703125" style="28" customWidth="1"/>
    <col min="75" max="75" width="16.5703125" style="28" customWidth="1"/>
    <col min="76" max="76" width="14.85546875" style="17" bestFit="1" customWidth="1"/>
    <col min="77" max="77" width="14.7109375" style="17" bestFit="1" customWidth="1"/>
    <col min="78" max="90" width="14.140625" style="17" customWidth="1"/>
    <col min="91" max="16384" width="14.140625" style="11"/>
  </cols>
  <sheetData>
    <row r="1" spans="1:90" s="173" customFormat="1" ht="51" x14ac:dyDescent="0.2">
      <c r="A1" s="185" t="s">
        <v>370</v>
      </c>
      <c r="B1" s="178" t="s">
        <v>214</v>
      </c>
      <c r="C1" s="178" t="s">
        <v>225</v>
      </c>
      <c r="D1" s="178" t="s">
        <v>226</v>
      </c>
      <c r="E1" s="178" t="s">
        <v>227</v>
      </c>
      <c r="F1" s="178" t="s">
        <v>228</v>
      </c>
      <c r="G1" s="178" t="s">
        <v>229</v>
      </c>
      <c r="H1" s="178" t="s">
        <v>230</v>
      </c>
      <c r="I1" s="178" t="s">
        <v>215</v>
      </c>
      <c r="J1" s="178" t="s">
        <v>231</v>
      </c>
      <c r="K1" s="178" t="s">
        <v>232</v>
      </c>
      <c r="L1" s="503" t="s">
        <v>322</v>
      </c>
      <c r="M1" s="178" t="s">
        <v>233</v>
      </c>
      <c r="N1" s="178" t="s">
        <v>234</v>
      </c>
      <c r="O1" s="178" t="s">
        <v>235</v>
      </c>
      <c r="P1" s="225" t="s">
        <v>323</v>
      </c>
      <c r="Q1" s="178" t="s">
        <v>217</v>
      </c>
      <c r="R1" s="178" t="s">
        <v>236</v>
      </c>
      <c r="S1" s="178" t="s">
        <v>237</v>
      </c>
      <c r="T1" s="178" t="s">
        <v>238</v>
      </c>
      <c r="U1" s="178" t="s">
        <v>239</v>
      </c>
      <c r="V1" s="178" t="s">
        <v>240</v>
      </c>
      <c r="W1" s="178" t="s">
        <v>241</v>
      </c>
      <c r="X1" s="178" t="s">
        <v>242</v>
      </c>
      <c r="Y1" s="178" t="s">
        <v>243</v>
      </c>
      <c r="Z1" s="178" t="s">
        <v>155</v>
      </c>
      <c r="AA1" s="178" t="s">
        <v>156</v>
      </c>
      <c r="AB1" s="178" t="s">
        <v>158</v>
      </c>
      <c r="AC1" s="178" t="s">
        <v>157</v>
      </c>
      <c r="AD1" s="178" t="s">
        <v>159</v>
      </c>
      <c r="AE1" s="178" t="s">
        <v>160</v>
      </c>
      <c r="AF1" s="178" t="s">
        <v>161</v>
      </c>
      <c r="AG1" s="178" t="s">
        <v>162</v>
      </c>
      <c r="AH1" s="178" t="s">
        <v>163</v>
      </c>
      <c r="AI1" s="178" t="s">
        <v>164</v>
      </c>
      <c r="AJ1" s="178" t="s">
        <v>165</v>
      </c>
      <c r="AK1" s="178" t="s">
        <v>56</v>
      </c>
      <c r="AL1" s="178" t="s">
        <v>167</v>
      </c>
      <c r="AM1" s="178" t="s">
        <v>168</v>
      </c>
      <c r="AN1" s="178" t="s">
        <v>169</v>
      </c>
      <c r="AO1" s="178" t="s">
        <v>170</v>
      </c>
      <c r="AP1" s="178" t="s">
        <v>176</v>
      </c>
      <c r="AQ1" s="178" t="s">
        <v>177</v>
      </c>
      <c r="AR1" s="225" t="s">
        <v>324</v>
      </c>
      <c r="AS1" s="178" t="s">
        <v>57</v>
      </c>
      <c r="AT1" s="178" t="s">
        <v>180</v>
      </c>
      <c r="AU1" s="178" t="s">
        <v>244</v>
      </c>
      <c r="AV1" s="178" t="s">
        <v>245</v>
      </c>
      <c r="AW1" s="178" t="s">
        <v>246</v>
      </c>
      <c r="AX1" s="178" t="s">
        <v>247</v>
      </c>
      <c r="AY1" s="178" t="s">
        <v>248</v>
      </c>
      <c r="AZ1" s="178" t="s">
        <v>249</v>
      </c>
      <c r="BA1" s="178" t="s">
        <v>250</v>
      </c>
      <c r="BB1" s="178" t="s">
        <v>251</v>
      </c>
      <c r="BC1" s="178" t="s">
        <v>253</v>
      </c>
      <c r="BD1" s="178" t="s">
        <v>254</v>
      </c>
      <c r="BE1" s="178" t="s">
        <v>31</v>
      </c>
      <c r="BF1" s="178" t="s">
        <v>252</v>
      </c>
      <c r="BG1" s="178" t="s">
        <v>255</v>
      </c>
      <c r="BH1" s="178" t="s">
        <v>256</v>
      </c>
      <c r="BI1" s="178" t="s">
        <v>257</v>
      </c>
      <c r="BJ1" s="178" t="s">
        <v>258</v>
      </c>
      <c r="BK1" s="178" t="s">
        <v>259</v>
      </c>
      <c r="BL1" s="178" t="s">
        <v>260</v>
      </c>
      <c r="BM1" s="178" t="s">
        <v>261</v>
      </c>
      <c r="BN1" s="178" t="s">
        <v>0</v>
      </c>
      <c r="BO1" s="178" t="s">
        <v>262</v>
      </c>
      <c r="BP1" s="178" t="s">
        <v>263</v>
      </c>
      <c r="BQ1" s="178" t="s">
        <v>264</v>
      </c>
      <c r="BR1" s="178" t="s">
        <v>265</v>
      </c>
      <c r="BS1" s="178" t="s">
        <v>266</v>
      </c>
      <c r="BT1" s="178" t="s">
        <v>208</v>
      </c>
      <c r="BU1" s="178" t="s">
        <v>209</v>
      </c>
      <c r="BV1" s="178" t="s">
        <v>210</v>
      </c>
      <c r="BW1" s="178" t="s">
        <v>37</v>
      </c>
    </row>
    <row r="2" spans="1:90" s="173" customFormat="1" x14ac:dyDescent="0.2">
      <c r="A2" s="514"/>
      <c r="B2" s="515"/>
      <c r="C2" s="515"/>
      <c r="D2" s="515"/>
      <c r="E2" s="515"/>
      <c r="F2" s="515"/>
      <c r="G2" s="515"/>
      <c r="H2" s="515"/>
      <c r="I2" s="515"/>
      <c r="J2" s="515"/>
      <c r="K2" s="515"/>
      <c r="L2" s="516"/>
      <c r="M2" s="515"/>
      <c r="N2" s="515"/>
      <c r="O2" s="515"/>
      <c r="P2" s="517"/>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7"/>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row>
    <row r="3" spans="1:90" s="33" customFormat="1" x14ac:dyDescent="0.2">
      <c r="A3" s="5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17"/>
      <c r="BY3" s="17"/>
      <c r="BZ3" s="17"/>
      <c r="CA3" s="17"/>
      <c r="CB3" s="17"/>
      <c r="CC3" s="17"/>
      <c r="CD3" s="17"/>
      <c r="CE3" s="17"/>
      <c r="CF3" s="17"/>
      <c r="CG3" s="17"/>
      <c r="CH3" s="17"/>
      <c r="CI3" s="17"/>
      <c r="CJ3" s="17"/>
      <c r="CK3" s="17"/>
      <c r="CL3" s="17"/>
    </row>
    <row r="4" spans="1:90" ht="15" customHeight="1" x14ac:dyDescent="0.2">
      <c r="A4" s="114" t="s">
        <v>35</v>
      </c>
      <c r="B4" s="46">
        <v>41753649.920000002</v>
      </c>
      <c r="C4" s="46">
        <v>3838150.4</v>
      </c>
      <c r="D4" s="46">
        <v>110088022</v>
      </c>
      <c r="E4" s="46">
        <v>36539475.629999995</v>
      </c>
      <c r="F4" s="46">
        <v>111544749.66999999</v>
      </c>
      <c r="G4" s="46">
        <v>205719357.91000003</v>
      </c>
      <c r="H4" s="46">
        <v>199698627.19999996</v>
      </c>
      <c r="I4" s="46">
        <v>73298391.770000011</v>
      </c>
      <c r="J4" s="46">
        <v>19179563.810000006</v>
      </c>
      <c r="K4" s="46">
        <v>3733600.4199999995</v>
      </c>
      <c r="L4" s="46">
        <v>36404146.00999999</v>
      </c>
      <c r="M4" s="46">
        <v>3890129.85</v>
      </c>
      <c r="N4" s="46">
        <v>25513433.609999999</v>
      </c>
      <c r="O4" s="46">
        <v>852545108.89999998</v>
      </c>
      <c r="P4" s="46">
        <v>116632152.64999999</v>
      </c>
      <c r="Q4" s="46">
        <v>271719986.10999995</v>
      </c>
      <c r="R4" s="46">
        <v>59431801.490000002</v>
      </c>
      <c r="S4" s="46">
        <v>8665808.7200000025</v>
      </c>
      <c r="T4" s="46">
        <v>63299335.38000001</v>
      </c>
      <c r="U4" s="46">
        <v>73629703.690000013</v>
      </c>
      <c r="V4" s="46">
        <v>9968097.1899999976</v>
      </c>
      <c r="W4" s="46">
        <v>124746250.40999998</v>
      </c>
      <c r="X4" s="46">
        <v>22378079.680000003</v>
      </c>
      <c r="Y4" s="46">
        <v>195282445.53000006</v>
      </c>
      <c r="Z4" s="46">
        <v>59879717.320000008</v>
      </c>
      <c r="AA4" s="46">
        <v>60360105</v>
      </c>
      <c r="AB4" s="46">
        <v>9825325.5299999993</v>
      </c>
      <c r="AC4" s="46">
        <v>596435436.7299999</v>
      </c>
      <c r="AD4" s="46">
        <v>2005184.2599999998</v>
      </c>
      <c r="AE4" s="46">
        <v>11625963.040000001</v>
      </c>
      <c r="AF4" s="46">
        <v>468874876</v>
      </c>
      <c r="AG4" s="46">
        <v>3940660150.4000001</v>
      </c>
      <c r="AH4" s="46">
        <v>926670689.11000001</v>
      </c>
      <c r="AI4" s="46">
        <v>33484487.360000003</v>
      </c>
      <c r="AJ4" s="46">
        <v>13799398</v>
      </c>
      <c r="AK4" s="46">
        <v>86166176</v>
      </c>
      <c r="AL4" s="46">
        <v>228862473.61999997</v>
      </c>
      <c r="AM4" s="46">
        <v>30886862.720000003</v>
      </c>
      <c r="AN4" s="46">
        <v>28157947.180000003</v>
      </c>
      <c r="AO4" s="46">
        <v>408158797.43000001</v>
      </c>
      <c r="AP4" s="46">
        <v>19733439.690000001</v>
      </c>
      <c r="AQ4" s="46">
        <v>98840313</v>
      </c>
      <c r="AR4" s="46">
        <v>82181404.299999982</v>
      </c>
      <c r="AS4" s="46">
        <v>159869082.23000002</v>
      </c>
      <c r="AT4" s="46">
        <v>23403486.259999998</v>
      </c>
      <c r="AU4" s="46">
        <v>48623867.82</v>
      </c>
      <c r="AV4" s="46">
        <v>68334437.869999975</v>
      </c>
      <c r="AW4" s="46">
        <v>17422861.82</v>
      </c>
      <c r="AX4" s="46">
        <v>200722696.34000003</v>
      </c>
      <c r="AY4" s="46">
        <v>31121561.809999999</v>
      </c>
      <c r="AZ4" s="46">
        <v>39415302.589999996</v>
      </c>
      <c r="BA4" s="46">
        <v>121610995.88</v>
      </c>
      <c r="BB4" s="46">
        <v>23580216.390000004</v>
      </c>
      <c r="BC4" s="46">
        <v>10950287.260000002</v>
      </c>
      <c r="BD4" s="46">
        <v>100166820.34</v>
      </c>
      <c r="BE4" s="46">
        <v>1049174866.9400001</v>
      </c>
      <c r="BF4" s="46">
        <v>88808976.5</v>
      </c>
      <c r="BG4" s="46">
        <v>11220695.379999999</v>
      </c>
      <c r="BH4" s="46">
        <v>14103371.609999999</v>
      </c>
      <c r="BI4" s="46">
        <v>9560992.2099999972</v>
      </c>
      <c r="BJ4" s="46">
        <v>36574162.220000006</v>
      </c>
      <c r="BK4" s="46">
        <v>118683946.98</v>
      </c>
      <c r="BL4" s="46">
        <v>24134574.359999999</v>
      </c>
      <c r="BM4" s="46">
        <v>3106222551.9400005</v>
      </c>
      <c r="BN4" s="46">
        <v>298284622</v>
      </c>
      <c r="BO4" s="46">
        <v>16723501.699999999</v>
      </c>
      <c r="BP4" s="46">
        <v>180231153</v>
      </c>
      <c r="BQ4" s="46">
        <v>51004575.339999996</v>
      </c>
      <c r="BR4" s="46">
        <v>13925596.630000001</v>
      </c>
      <c r="BS4" s="46">
        <v>11794100</v>
      </c>
      <c r="BT4" s="46">
        <v>55705483</v>
      </c>
      <c r="BU4" s="46">
        <v>88995925.180000007</v>
      </c>
      <c r="BV4" s="46">
        <v>49546363.350000001</v>
      </c>
      <c r="BW4" s="46">
        <f>SUM(B4:BV4)</f>
        <v>15846025889.59</v>
      </c>
    </row>
    <row r="5" spans="1:90" ht="15" customHeight="1" x14ac:dyDescent="0.2">
      <c r="A5" s="114"/>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c r="BV5" s="176"/>
      <c r="BW5" s="176"/>
    </row>
    <row r="6" spans="1:90" x14ac:dyDescent="0.2">
      <c r="A6" s="114" t="s">
        <v>36</v>
      </c>
      <c r="B6" s="176">
        <v>19702094.98</v>
      </c>
      <c r="C6" s="176">
        <v>2420668.33</v>
      </c>
      <c r="D6" s="176">
        <v>88976390</v>
      </c>
      <c r="E6" s="176">
        <v>30046452.050000001</v>
      </c>
      <c r="F6" s="176">
        <v>95741329.5</v>
      </c>
      <c r="G6" s="176">
        <v>173126139.61000001</v>
      </c>
      <c r="H6" s="176">
        <v>172054896.97</v>
      </c>
      <c r="I6" s="176">
        <v>53921475.659999996</v>
      </c>
      <c r="J6" s="176">
        <v>15607801.449999999</v>
      </c>
      <c r="K6" s="176">
        <v>2835527.06</v>
      </c>
      <c r="L6" s="176">
        <v>29953201.970000003</v>
      </c>
      <c r="M6" s="176">
        <v>3000872.8800000004</v>
      </c>
      <c r="N6" s="176">
        <v>21665930.609999996</v>
      </c>
      <c r="O6" s="176">
        <v>730840861.63999999</v>
      </c>
      <c r="P6" s="176">
        <v>96981246.980000019</v>
      </c>
      <c r="Q6" s="176">
        <v>220352271.13000003</v>
      </c>
      <c r="R6" s="176">
        <v>48381612.670000009</v>
      </c>
      <c r="S6" s="176">
        <v>6620870.7200000007</v>
      </c>
      <c r="T6" s="176">
        <v>51542202.320000008</v>
      </c>
      <c r="U6" s="176">
        <v>62171050.470000006</v>
      </c>
      <c r="V6" s="176">
        <v>8004069.3799999999</v>
      </c>
      <c r="W6" s="176">
        <v>97542826.73999998</v>
      </c>
      <c r="X6" s="176">
        <v>17959980.689999998</v>
      </c>
      <c r="Y6" s="176">
        <v>167693661.26000002</v>
      </c>
      <c r="Z6" s="176">
        <v>44716343.690000013</v>
      </c>
      <c r="AA6" s="176">
        <v>50626400</v>
      </c>
      <c r="AB6" s="176">
        <v>8648417.290000001</v>
      </c>
      <c r="AC6" s="176">
        <v>487025360.62999994</v>
      </c>
      <c r="AD6" s="176">
        <v>1481130.5099999998</v>
      </c>
      <c r="AE6" s="176">
        <v>10025516.100000001</v>
      </c>
      <c r="AF6" s="176">
        <v>399575125</v>
      </c>
      <c r="AG6" s="176">
        <v>2617946311.54</v>
      </c>
      <c r="AH6" s="176">
        <v>768078763.44999993</v>
      </c>
      <c r="AI6" s="176">
        <v>25531064.970000003</v>
      </c>
      <c r="AJ6" s="176">
        <v>10798949</v>
      </c>
      <c r="AK6" s="176">
        <v>72630924</v>
      </c>
      <c r="AL6" s="176">
        <v>187383165.52000001</v>
      </c>
      <c r="AM6" s="176">
        <v>26129212.810000006</v>
      </c>
      <c r="AN6" s="176">
        <v>22539316.640000004</v>
      </c>
      <c r="AO6" s="176">
        <v>341135581.67000002</v>
      </c>
      <c r="AP6" s="176">
        <v>15980834.170000002</v>
      </c>
      <c r="AQ6" s="176">
        <v>83153242</v>
      </c>
      <c r="AR6" s="176">
        <v>66052607.999999993</v>
      </c>
      <c r="AS6" s="176">
        <v>130559982</v>
      </c>
      <c r="AT6" s="176">
        <v>18045856.200000003</v>
      </c>
      <c r="AU6" s="176">
        <v>36360580.099999994</v>
      </c>
      <c r="AV6" s="176">
        <v>56023658.260000005</v>
      </c>
      <c r="AW6" s="176">
        <v>13463455.620000001</v>
      </c>
      <c r="AX6" s="176">
        <v>164079289.59999999</v>
      </c>
      <c r="AY6" s="176">
        <v>25330554.32</v>
      </c>
      <c r="AZ6" s="176">
        <v>31036227.32</v>
      </c>
      <c r="BA6" s="176">
        <v>102012055.92</v>
      </c>
      <c r="BB6" s="176">
        <v>19362954.440000001</v>
      </c>
      <c r="BC6" s="176">
        <v>7969549.3900000015</v>
      </c>
      <c r="BD6" s="176">
        <v>83858056.809999987</v>
      </c>
      <c r="BE6" s="176">
        <v>880222940.20000005</v>
      </c>
      <c r="BF6" s="176">
        <v>68769141.929999992</v>
      </c>
      <c r="BG6" s="176">
        <v>9286937.8199999984</v>
      </c>
      <c r="BH6" s="176">
        <v>11349790.389999999</v>
      </c>
      <c r="BI6" s="176">
        <v>7508180.9700000007</v>
      </c>
      <c r="BJ6" s="176">
        <v>29347927.970000003</v>
      </c>
      <c r="BK6" s="176">
        <v>99075246.569999993</v>
      </c>
      <c r="BL6" s="176">
        <v>20171253.950000003</v>
      </c>
      <c r="BM6" s="176">
        <v>2538119026.6300001</v>
      </c>
      <c r="BN6" s="176">
        <v>246385408</v>
      </c>
      <c r="BO6" s="176">
        <v>13040219.250000002</v>
      </c>
      <c r="BP6" s="176">
        <v>146930128</v>
      </c>
      <c r="BQ6" s="176">
        <v>41761439.75</v>
      </c>
      <c r="BR6" s="176">
        <v>11381868.99</v>
      </c>
      <c r="BS6" s="176">
        <v>9072180</v>
      </c>
      <c r="BT6" s="176">
        <v>44875052</v>
      </c>
      <c r="BU6" s="176">
        <v>65090460.890000001</v>
      </c>
      <c r="BV6" s="176">
        <v>40552581.480000004</v>
      </c>
      <c r="BW6" s="176">
        <f>SUM(B6:BV6)</f>
        <v>12427643706.83</v>
      </c>
    </row>
    <row r="7" spans="1:90" x14ac:dyDescent="0.2">
      <c r="A7" s="114"/>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row>
    <row r="8" spans="1:90" s="31" customFormat="1" x14ac:dyDescent="0.2">
      <c r="A8" s="114"/>
      <c r="B8" s="180">
        <v>22051554.940000001</v>
      </c>
      <c r="C8" s="180">
        <v>1417482.0699999998</v>
      </c>
      <c r="D8" s="180">
        <v>21111632</v>
      </c>
      <c r="E8" s="180">
        <v>6493023.5799999945</v>
      </c>
      <c r="F8" s="180">
        <v>15803420.169999987</v>
      </c>
      <c r="G8" s="180">
        <v>32593218.300000012</v>
      </c>
      <c r="H8" s="180">
        <v>27643730.229999959</v>
      </c>
      <c r="I8" s="180">
        <v>19376916.110000014</v>
      </c>
      <c r="J8" s="180">
        <v>3571762.3600000069</v>
      </c>
      <c r="K8" s="180">
        <v>898073.3599999994</v>
      </c>
      <c r="L8" s="180">
        <v>6450944.0399999879</v>
      </c>
      <c r="M8" s="180">
        <v>889256.96999999974</v>
      </c>
      <c r="N8" s="180">
        <v>3847503.0000000037</v>
      </c>
      <c r="O8" s="180">
        <v>121704247.25999999</v>
      </c>
      <c r="P8" s="180">
        <v>19650905.669999972</v>
      </c>
      <c r="Q8" s="180">
        <v>51367714.97999993</v>
      </c>
      <c r="R8" s="180">
        <v>11050188.819999993</v>
      </c>
      <c r="S8" s="180">
        <v>2044938.0000000019</v>
      </c>
      <c r="T8" s="180">
        <v>11757133.060000002</v>
      </c>
      <c r="U8" s="180">
        <v>11458653.220000006</v>
      </c>
      <c r="V8" s="180">
        <v>1964027.8099999977</v>
      </c>
      <c r="W8" s="180">
        <v>27203423.670000002</v>
      </c>
      <c r="X8" s="180">
        <v>4418098.9900000058</v>
      </c>
      <c r="Y8" s="180">
        <v>27588784.270000041</v>
      </c>
      <c r="Z8" s="180">
        <v>15163373.629999995</v>
      </c>
      <c r="AA8" s="180">
        <v>9733705</v>
      </c>
      <c r="AB8" s="180">
        <v>1176908.2399999984</v>
      </c>
      <c r="AC8" s="180">
        <v>109410076.09999996</v>
      </c>
      <c r="AD8" s="180">
        <v>524053.75</v>
      </c>
      <c r="AE8" s="180">
        <v>1600446.9399999995</v>
      </c>
      <c r="AF8" s="180">
        <v>69299751</v>
      </c>
      <c r="AG8" s="180">
        <v>1322713838.8600001</v>
      </c>
      <c r="AH8" s="180">
        <v>158591925.66000009</v>
      </c>
      <c r="AI8" s="180">
        <v>7953422.3900000006</v>
      </c>
      <c r="AJ8" s="180">
        <v>3000449</v>
      </c>
      <c r="AK8" s="180">
        <v>13535252</v>
      </c>
      <c r="AL8" s="180">
        <v>41479308.099999964</v>
      </c>
      <c r="AM8" s="180">
        <v>4757649.9099999964</v>
      </c>
      <c r="AN8" s="180">
        <v>5618630.5399999991</v>
      </c>
      <c r="AO8" s="180">
        <v>67023215.75999999</v>
      </c>
      <c r="AP8" s="180">
        <v>3752605.5199999996</v>
      </c>
      <c r="AQ8" s="180">
        <v>15687071</v>
      </c>
      <c r="AR8" s="180">
        <v>16128796.29999999</v>
      </c>
      <c r="AS8" s="180">
        <v>29309100.230000019</v>
      </c>
      <c r="AT8" s="180">
        <v>5357630.0599999949</v>
      </c>
      <c r="AU8" s="180">
        <v>12263287.720000006</v>
      </c>
      <c r="AV8" s="180">
        <v>12310779.60999997</v>
      </c>
      <c r="AW8" s="180">
        <v>3959406.1999999993</v>
      </c>
      <c r="AX8" s="180">
        <v>36643406.740000039</v>
      </c>
      <c r="AY8" s="180">
        <v>5791007.4899999984</v>
      </c>
      <c r="AZ8" s="180">
        <v>8379075.2699999958</v>
      </c>
      <c r="BA8" s="180">
        <v>19598939.959999993</v>
      </c>
      <c r="BB8" s="180">
        <v>4217261.950000003</v>
      </c>
      <c r="BC8" s="180">
        <v>2980737.87</v>
      </c>
      <c r="BD8" s="180">
        <v>16308763.530000016</v>
      </c>
      <c r="BE8" s="180">
        <v>168951926.74000001</v>
      </c>
      <c r="BF8" s="180">
        <v>20039834.570000008</v>
      </c>
      <c r="BG8" s="180">
        <v>1933757.5600000005</v>
      </c>
      <c r="BH8" s="180">
        <v>2753581.2200000007</v>
      </c>
      <c r="BI8" s="180">
        <v>2052811.2399999965</v>
      </c>
      <c r="BJ8" s="180">
        <v>7226234.2500000037</v>
      </c>
      <c r="BK8" s="180">
        <v>19608700.410000011</v>
      </c>
      <c r="BL8" s="180">
        <v>3963320.4099999964</v>
      </c>
      <c r="BM8" s="180">
        <v>568103525.31000042</v>
      </c>
      <c r="BN8" s="180">
        <v>51899214</v>
      </c>
      <c r="BO8" s="180">
        <v>3683282.4499999974</v>
      </c>
      <c r="BP8" s="180">
        <v>33301025</v>
      </c>
      <c r="BQ8" s="180">
        <v>9243135.5899999961</v>
      </c>
      <c r="BR8" s="180">
        <v>2543727.6400000006</v>
      </c>
      <c r="BS8" s="180">
        <v>2721920</v>
      </c>
      <c r="BT8" s="180">
        <v>10830431</v>
      </c>
      <c r="BU8" s="180">
        <v>23905464.290000007</v>
      </c>
      <c r="BV8" s="180">
        <v>8993781.8699999973</v>
      </c>
      <c r="BW8" s="180">
        <f>BW4-BW6</f>
        <v>3418382182.7600002</v>
      </c>
      <c r="BX8" s="17"/>
      <c r="BY8" s="17"/>
      <c r="BZ8" s="17"/>
      <c r="CA8" s="17"/>
      <c r="CB8" s="17"/>
      <c r="CC8" s="17"/>
      <c r="CD8" s="17"/>
      <c r="CE8" s="17"/>
      <c r="CF8" s="17"/>
      <c r="CG8" s="17"/>
      <c r="CH8" s="17"/>
      <c r="CI8" s="17"/>
      <c r="CJ8" s="17"/>
      <c r="CK8" s="17"/>
      <c r="CL8" s="17"/>
    </row>
    <row r="9" spans="1:90" s="17" customFormat="1" x14ac:dyDescent="0.2">
      <c r="A9" s="114"/>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row>
    <row r="10" spans="1:90" s="17" customFormat="1" x14ac:dyDescent="0.2">
      <c r="A10" s="114" t="s">
        <v>124</v>
      </c>
      <c r="B10" s="29">
        <v>-1192014.02</v>
      </c>
      <c r="C10" s="29">
        <v>15195.400000000001</v>
      </c>
      <c r="D10" s="29">
        <v>346139</v>
      </c>
      <c r="E10" s="29">
        <v>409841.91999999993</v>
      </c>
      <c r="F10" s="29">
        <v>257164.7900000001</v>
      </c>
      <c r="G10" s="29">
        <v>-1761101.7699999998</v>
      </c>
      <c r="H10" s="29">
        <v>-1598468.9</v>
      </c>
      <c r="I10" s="29">
        <v>1139902.97</v>
      </c>
      <c r="J10" s="29">
        <v>78329.459999999992</v>
      </c>
      <c r="K10" s="29">
        <v>-16353</v>
      </c>
      <c r="L10" s="29">
        <v>84010.09</v>
      </c>
      <c r="M10" s="29">
        <v>48393.119999999995</v>
      </c>
      <c r="N10" s="29">
        <v>-93196.139999999927</v>
      </c>
      <c r="O10" s="29">
        <v>2953461.3500000006</v>
      </c>
      <c r="P10" s="29">
        <v>-497591.30999999994</v>
      </c>
      <c r="Q10" s="29">
        <v>1757618.6299999997</v>
      </c>
      <c r="R10" s="29">
        <v>-880836.81000000017</v>
      </c>
      <c r="S10" s="29">
        <v>23344.519999999997</v>
      </c>
      <c r="T10" s="29">
        <v>770973.16000000015</v>
      </c>
      <c r="U10" s="29">
        <v>380731.35000000003</v>
      </c>
      <c r="V10" s="29">
        <v>102283.95000000001</v>
      </c>
      <c r="W10" s="29">
        <v>595522.4</v>
      </c>
      <c r="X10" s="29">
        <v>129679.97999999995</v>
      </c>
      <c r="Y10" s="29">
        <v>1421397.89</v>
      </c>
      <c r="Z10" s="29">
        <v>-830843.4700000002</v>
      </c>
      <c r="AA10" s="29">
        <v>467208</v>
      </c>
      <c r="AB10" s="29">
        <v>147057.54</v>
      </c>
      <c r="AC10" s="29">
        <v>63796.180000000168</v>
      </c>
      <c r="AD10" s="29">
        <v>-5682.8600000000006</v>
      </c>
      <c r="AE10" s="29">
        <v>11733.449999999993</v>
      </c>
      <c r="AF10" s="29">
        <v>3077678</v>
      </c>
      <c r="AG10" s="29">
        <v>22401919.390000001</v>
      </c>
      <c r="AH10" s="29">
        <v>2359593.0400000042</v>
      </c>
      <c r="AI10" s="29">
        <v>31208.030000000093</v>
      </c>
      <c r="AJ10" s="29">
        <v>54341</v>
      </c>
      <c r="AK10" s="29">
        <v>-986727</v>
      </c>
      <c r="AL10" s="29">
        <v>-1515745.6400000004</v>
      </c>
      <c r="AM10" s="29">
        <v>-63705.669999999991</v>
      </c>
      <c r="AN10" s="29">
        <v>123175.63</v>
      </c>
      <c r="AO10" s="29">
        <v>1379805.6800000002</v>
      </c>
      <c r="AP10" s="29">
        <v>156547.36000000002</v>
      </c>
      <c r="AQ10" s="29">
        <v>254567</v>
      </c>
      <c r="AR10" s="29">
        <v>46331.369999999995</v>
      </c>
      <c r="AS10" s="29">
        <v>-2666014.8499999996</v>
      </c>
      <c r="AT10" s="29">
        <v>-531829.22</v>
      </c>
      <c r="AU10" s="29">
        <v>132576.0300000002</v>
      </c>
      <c r="AV10" s="29">
        <v>-714245.46999999986</v>
      </c>
      <c r="AW10" s="29">
        <v>-10182.849999999999</v>
      </c>
      <c r="AX10" s="29">
        <v>145508.11999999997</v>
      </c>
      <c r="AY10" s="29">
        <v>-236142.09000000003</v>
      </c>
      <c r="AZ10" s="29">
        <v>-660999.52</v>
      </c>
      <c r="BA10" s="29">
        <v>259822.87999999998</v>
      </c>
      <c r="BB10" s="29">
        <v>234352.90999999997</v>
      </c>
      <c r="BC10" s="29">
        <v>4378.7</v>
      </c>
      <c r="BD10" s="29">
        <v>1547928.8499999999</v>
      </c>
      <c r="BE10" s="29">
        <v>3321198.7100000004</v>
      </c>
      <c r="BF10" s="29">
        <v>227692.99</v>
      </c>
      <c r="BG10" s="29">
        <v>-140725.12</v>
      </c>
      <c r="BH10" s="29">
        <v>21760.83</v>
      </c>
      <c r="BI10" s="29">
        <v>13670.569999999994</v>
      </c>
      <c r="BJ10" s="29">
        <v>511275.37000000011</v>
      </c>
      <c r="BK10" s="29">
        <v>273212.44000000006</v>
      </c>
      <c r="BL10" s="176">
        <v>59198.47</v>
      </c>
      <c r="BM10" s="29">
        <v>3667682.8</v>
      </c>
      <c r="BN10" s="29">
        <v>2843625</v>
      </c>
      <c r="BO10" s="29">
        <v>64559.839999999997</v>
      </c>
      <c r="BP10" s="29">
        <v>673260</v>
      </c>
      <c r="BQ10" s="29">
        <v>267689.16000000003</v>
      </c>
      <c r="BR10" s="176">
        <v>326.43999999999869</v>
      </c>
      <c r="BS10" s="176">
        <v>89720</v>
      </c>
      <c r="BT10" s="176">
        <v>128678</v>
      </c>
      <c r="BU10" s="29">
        <v>-1176492.6499999997</v>
      </c>
      <c r="BV10" s="29">
        <v>1568685.62</v>
      </c>
      <c r="BW10" s="29">
        <f>SUM(B10:BV10)</f>
        <v>41566857.019999996</v>
      </c>
    </row>
    <row r="11" spans="1:90" s="17" customFormat="1" x14ac:dyDescent="0.2">
      <c r="A11" s="114"/>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row>
    <row r="12" spans="1:90" s="17" customFormat="1" x14ac:dyDescent="0.2">
      <c r="A12" s="114" t="s">
        <v>134</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row>
    <row r="13" spans="1:90" x14ac:dyDescent="0.2">
      <c r="A13" s="60" t="s">
        <v>75</v>
      </c>
      <c r="B13" s="176">
        <v>1492103.56</v>
      </c>
      <c r="C13" s="176">
        <v>267514.02999999997</v>
      </c>
      <c r="D13" s="176">
        <v>3564380</v>
      </c>
      <c r="E13" s="176">
        <v>650132.70000000007</v>
      </c>
      <c r="F13" s="176">
        <v>1440365.09</v>
      </c>
      <c r="G13" s="176">
        <v>5272098.34</v>
      </c>
      <c r="H13" s="176">
        <v>2057171.89</v>
      </c>
      <c r="I13" s="176">
        <v>1533640.9499999997</v>
      </c>
      <c r="J13" s="176">
        <v>273357.92</v>
      </c>
      <c r="K13" s="176">
        <v>220412.00999999998</v>
      </c>
      <c r="L13" s="176">
        <v>657705.82000000007</v>
      </c>
      <c r="M13" s="176">
        <v>27849.35</v>
      </c>
      <c r="N13" s="176">
        <v>233391.23999999996</v>
      </c>
      <c r="O13" s="176">
        <v>10650420.17</v>
      </c>
      <c r="P13" s="176">
        <v>930955.38</v>
      </c>
      <c r="Q13" s="176">
        <v>2007081.6900000004</v>
      </c>
      <c r="R13" s="176">
        <v>100096.19999999998</v>
      </c>
      <c r="S13" s="176">
        <v>302640.48999999993</v>
      </c>
      <c r="T13" s="176">
        <v>989797.35000000009</v>
      </c>
      <c r="U13" s="176">
        <v>748925.42999999993</v>
      </c>
      <c r="V13" s="176">
        <v>203957.93</v>
      </c>
      <c r="W13" s="176">
        <v>5269345.5000000009</v>
      </c>
      <c r="X13" s="176">
        <v>522827.20000000007</v>
      </c>
      <c r="Y13" s="176">
        <v>4091889.3</v>
      </c>
      <c r="Z13" s="176">
        <v>1715782.5</v>
      </c>
      <c r="AA13" s="176">
        <v>800458</v>
      </c>
      <c r="AB13" s="176">
        <v>125807.73</v>
      </c>
      <c r="AC13" s="176">
        <v>25708382.100000001</v>
      </c>
      <c r="AD13" s="176">
        <v>10374.549999999999</v>
      </c>
      <c r="AE13" s="176">
        <v>89659.520000000004</v>
      </c>
      <c r="AF13" s="176">
        <v>4616444</v>
      </c>
      <c r="AG13" s="176">
        <v>104268306.01999998</v>
      </c>
      <c r="AH13" s="176">
        <v>15607432.59</v>
      </c>
      <c r="AI13" s="176">
        <v>1324001.1200000001</v>
      </c>
      <c r="AJ13" s="176">
        <v>139970</v>
      </c>
      <c r="AK13" s="176">
        <v>2904286</v>
      </c>
      <c r="AL13" s="176">
        <v>4755731.18</v>
      </c>
      <c r="AM13" s="176">
        <v>658284.72</v>
      </c>
      <c r="AN13" s="176">
        <v>215606.83999999997</v>
      </c>
      <c r="AO13" s="176">
        <v>8060736.4199999981</v>
      </c>
      <c r="AP13" s="176">
        <v>822325.46000000008</v>
      </c>
      <c r="AQ13" s="176">
        <v>1853450</v>
      </c>
      <c r="AR13" s="176">
        <v>1219691.02</v>
      </c>
      <c r="AS13" s="176">
        <v>4131173.9299999997</v>
      </c>
      <c r="AT13" s="176">
        <v>461410.28999999992</v>
      </c>
      <c r="AU13" s="176">
        <v>1269690.3800000001</v>
      </c>
      <c r="AV13" s="176">
        <v>764710.67999999993</v>
      </c>
      <c r="AW13" s="176">
        <v>611284.21</v>
      </c>
      <c r="AX13" s="176">
        <v>7578488.9799999967</v>
      </c>
      <c r="AY13" s="176">
        <v>513392.31</v>
      </c>
      <c r="AZ13" s="176">
        <v>1115128.02</v>
      </c>
      <c r="BA13" s="176">
        <v>919397.01</v>
      </c>
      <c r="BB13" s="176">
        <v>595899.31000000006</v>
      </c>
      <c r="BC13" s="176">
        <v>142103.6</v>
      </c>
      <c r="BD13" s="176">
        <v>1519522.3800000001</v>
      </c>
      <c r="BE13" s="176">
        <v>20490076.25</v>
      </c>
      <c r="BF13" s="176">
        <v>3667836.2799999993</v>
      </c>
      <c r="BG13" s="176">
        <v>219589.61000000002</v>
      </c>
      <c r="BH13" s="176">
        <v>172501.69</v>
      </c>
      <c r="BI13" s="176">
        <v>535158.76</v>
      </c>
      <c r="BJ13" s="176">
        <v>868534.42</v>
      </c>
      <c r="BK13" s="176">
        <v>3532887.9199999995</v>
      </c>
      <c r="BL13" s="176">
        <v>1190472.1200000001</v>
      </c>
      <c r="BM13" s="176">
        <v>59545741.389999986</v>
      </c>
      <c r="BN13" s="176">
        <v>6137841</v>
      </c>
      <c r="BO13" s="176">
        <v>68206.010000000009</v>
      </c>
      <c r="BP13" s="176">
        <v>6122581</v>
      </c>
      <c r="BQ13" s="176">
        <v>1232460.03</v>
      </c>
      <c r="BR13" s="176">
        <v>348431.76</v>
      </c>
      <c r="BS13" s="176">
        <v>269925</v>
      </c>
      <c r="BT13" s="176">
        <v>381172</v>
      </c>
      <c r="BU13" s="176">
        <v>2693193.2499999995</v>
      </c>
      <c r="BV13" s="176">
        <v>932361.22000000009</v>
      </c>
      <c r="BW13" s="181">
        <f>SUM(B13:BV13)</f>
        <v>346435960.11999995</v>
      </c>
    </row>
    <row r="14" spans="1:90" ht="15" customHeight="1" x14ac:dyDescent="0.2">
      <c r="A14" s="60" t="s">
        <v>76</v>
      </c>
      <c r="B14" s="176">
        <v>4283359.5199999996</v>
      </c>
      <c r="C14" s="176">
        <v>98937.299999999988</v>
      </c>
      <c r="D14" s="176">
        <v>132434</v>
      </c>
      <c r="E14" s="176">
        <v>1233805.8299999998</v>
      </c>
      <c r="F14" s="176">
        <v>1902706.1900000004</v>
      </c>
      <c r="G14" s="176">
        <v>3630374.4099999997</v>
      </c>
      <c r="H14" s="176">
        <v>2006498.0699999998</v>
      </c>
      <c r="I14" s="176">
        <v>1939324.6400000004</v>
      </c>
      <c r="J14" s="176">
        <v>317930.38000000006</v>
      </c>
      <c r="K14" s="176">
        <v>0</v>
      </c>
      <c r="L14" s="176">
        <v>1395751.5299999998</v>
      </c>
      <c r="M14" s="176">
        <v>29119.79</v>
      </c>
      <c r="N14" s="176">
        <v>491921.58999999997</v>
      </c>
      <c r="O14" s="176">
        <v>10459175.449999999</v>
      </c>
      <c r="P14" s="176">
        <v>2020898.5699999998</v>
      </c>
      <c r="Q14" s="176">
        <v>1987679.11</v>
      </c>
      <c r="R14" s="176">
        <v>645160.6</v>
      </c>
      <c r="S14" s="176">
        <v>283342.63</v>
      </c>
      <c r="T14" s="176">
        <v>1274077.4099999999</v>
      </c>
      <c r="U14" s="176">
        <v>1279121.9000000001</v>
      </c>
      <c r="V14" s="176">
        <v>217155.90000000002</v>
      </c>
      <c r="W14" s="176">
        <v>2601978.2800000003</v>
      </c>
      <c r="X14" s="176">
        <v>519678.92000000004</v>
      </c>
      <c r="Y14" s="176">
        <v>2042952.78</v>
      </c>
      <c r="Z14" s="176">
        <v>2112515.9399999995</v>
      </c>
      <c r="AA14" s="176">
        <v>742556</v>
      </c>
      <c r="AB14" s="176">
        <v>347219.69</v>
      </c>
      <c r="AC14" s="176">
        <v>4219425.34</v>
      </c>
      <c r="AD14" s="176">
        <v>13761.26</v>
      </c>
      <c r="AE14" s="176">
        <v>212911.71999999997</v>
      </c>
      <c r="AF14" s="176">
        <v>5729940</v>
      </c>
      <c r="AG14" s="176">
        <v>251326025.61000004</v>
      </c>
      <c r="AH14" s="176">
        <v>9611543.6900000013</v>
      </c>
      <c r="AI14" s="176">
        <v>463148.69000000006</v>
      </c>
      <c r="AJ14" s="176">
        <v>463991</v>
      </c>
      <c r="AK14" s="176">
        <v>983793</v>
      </c>
      <c r="AL14" s="176">
        <v>5729460.4099999992</v>
      </c>
      <c r="AM14" s="176">
        <v>239277.3</v>
      </c>
      <c r="AN14" s="176">
        <v>880750.5</v>
      </c>
      <c r="AO14" s="176">
        <v>7265719.5100000007</v>
      </c>
      <c r="AP14" s="176">
        <v>98210.349999999991</v>
      </c>
      <c r="AQ14" s="176">
        <v>1697519</v>
      </c>
      <c r="AR14" s="176">
        <v>1369940.12</v>
      </c>
      <c r="AS14" s="176">
        <v>2149551.52</v>
      </c>
      <c r="AT14" s="176">
        <v>521521.82</v>
      </c>
      <c r="AU14" s="176">
        <v>1015204.3200000001</v>
      </c>
      <c r="AV14" s="176">
        <v>1397536.63</v>
      </c>
      <c r="AW14" s="176">
        <v>533243.43000000005</v>
      </c>
      <c r="AX14" s="176">
        <v>2875834.5999999996</v>
      </c>
      <c r="AY14" s="176">
        <v>509627.72</v>
      </c>
      <c r="AZ14" s="176">
        <v>769949.84</v>
      </c>
      <c r="BA14" s="176">
        <v>1313714.71</v>
      </c>
      <c r="BB14" s="176">
        <v>840521.11</v>
      </c>
      <c r="BC14" s="176">
        <v>293896.45999999996</v>
      </c>
      <c r="BD14" s="176">
        <v>1352470.5</v>
      </c>
      <c r="BE14" s="176">
        <v>9561590.1399999987</v>
      </c>
      <c r="BF14" s="176">
        <v>2324284.35</v>
      </c>
      <c r="BG14" s="176">
        <v>198907.71000000002</v>
      </c>
      <c r="BH14" s="176">
        <v>442916.05</v>
      </c>
      <c r="BI14" s="176">
        <v>215047.22000000003</v>
      </c>
      <c r="BJ14" s="176">
        <v>274854.08</v>
      </c>
      <c r="BK14" s="176">
        <v>3551459.8099999996</v>
      </c>
      <c r="BL14" s="176">
        <v>167664.84999999998</v>
      </c>
      <c r="BM14" s="176">
        <v>66814097.150000021</v>
      </c>
      <c r="BN14" s="176">
        <v>2640432</v>
      </c>
      <c r="BO14" s="176">
        <v>708238.99</v>
      </c>
      <c r="BP14" s="176">
        <v>1283983</v>
      </c>
      <c r="BQ14" s="176">
        <v>1653692.4300000004</v>
      </c>
      <c r="BR14" s="176">
        <v>239542</v>
      </c>
      <c r="BS14" s="176">
        <v>221152</v>
      </c>
      <c r="BT14" s="176">
        <v>1769218</v>
      </c>
      <c r="BU14" s="176">
        <v>1781344.43</v>
      </c>
      <c r="BV14" s="176">
        <v>576055.01</v>
      </c>
      <c r="BW14" s="181">
        <f>SUM(B14:BV14)</f>
        <v>442298645.81000012</v>
      </c>
    </row>
    <row r="15" spans="1:90" x14ac:dyDescent="0.2">
      <c r="A15" s="60" t="s">
        <v>77</v>
      </c>
      <c r="B15" s="176">
        <v>5195179.99</v>
      </c>
      <c r="C15" s="176">
        <v>673193.00999999989</v>
      </c>
      <c r="D15" s="176">
        <v>8843788</v>
      </c>
      <c r="E15" s="176">
        <v>2315164.14</v>
      </c>
      <c r="F15" s="176">
        <v>5504067.6400000006</v>
      </c>
      <c r="G15" s="176">
        <v>8449175.7899999991</v>
      </c>
      <c r="H15" s="176">
        <v>10280023.389999999</v>
      </c>
      <c r="I15" s="176">
        <v>5389252.879999999</v>
      </c>
      <c r="J15" s="176">
        <v>1478075.0200000003</v>
      </c>
      <c r="K15" s="176">
        <v>425182.05000000005</v>
      </c>
      <c r="L15" s="176">
        <v>2383439.9300000006</v>
      </c>
      <c r="M15" s="176">
        <v>578010.78999999992</v>
      </c>
      <c r="N15" s="176">
        <v>1429557.69</v>
      </c>
      <c r="O15" s="176">
        <v>33805138.699999996</v>
      </c>
      <c r="P15" s="176">
        <v>6629257.8800000008</v>
      </c>
      <c r="Q15" s="176">
        <v>18693030.730000004</v>
      </c>
      <c r="R15" s="176">
        <v>4904489.8500000015</v>
      </c>
      <c r="S15" s="176">
        <v>793331.59999999986</v>
      </c>
      <c r="T15" s="176">
        <v>3783698.1100000003</v>
      </c>
      <c r="U15" s="176">
        <v>3021003.39</v>
      </c>
      <c r="V15" s="176">
        <v>1064356.68</v>
      </c>
      <c r="W15" s="176">
        <v>4289978.8600000013</v>
      </c>
      <c r="X15" s="176">
        <v>1675076.05</v>
      </c>
      <c r="Y15" s="176">
        <v>9463059.629999999</v>
      </c>
      <c r="Z15" s="176">
        <v>3635798.2499999995</v>
      </c>
      <c r="AA15" s="176">
        <v>3634605</v>
      </c>
      <c r="AB15" s="176">
        <v>376195.11</v>
      </c>
      <c r="AC15" s="176">
        <v>25295911.030000005</v>
      </c>
      <c r="AD15" s="176">
        <v>368843.84</v>
      </c>
      <c r="AE15" s="176">
        <v>868623.89</v>
      </c>
      <c r="AF15" s="176">
        <v>13427372</v>
      </c>
      <c r="AG15" s="176">
        <v>249061631.66</v>
      </c>
      <c r="AH15" s="176">
        <v>50132982.989999987</v>
      </c>
      <c r="AI15" s="176">
        <v>3243296.74</v>
      </c>
      <c r="AJ15" s="176">
        <v>1309037</v>
      </c>
      <c r="AK15" s="176">
        <v>3127269</v>
      </c>
      <c r="AL15" s="176">
        <v>6274727.5700000003</v>
      </c>
      <c r="AM15" s="176">
        <v>1692576.42</v>
      </c>
      <c r="AN15" s="176">
        <v>2360795.39</v>
      </c>
      <c r="AO15" s="176">
        <v>16378239.500000002</v>
      </c>
      <c r="AP15" s="176">
        <v>1318171.22</v>
      </c>
      <c r="AQ15" s="176">
        <v>4885004</v>
      </c>
      <c r="AR15" s="176">
        <v>4850432.96</v>
      </c>
      <c r="AS15" s="176">
        <v>7871583.1200000001</v>
      </c>
      <c r="AT15" s="176">
        <v>1269688.9199999997</v>
      </c>
      <c r="AU15" s="176">
        <v>3712442.5200000005</v>
      </c>
      <c r="AV15" s="176">
        <v>3493321.9000000004</v>
      </c>
      <c r="AW15" s="176">
        <v>2406701.27</v>
      </c>
      <c r="AX15" s="176">
        <v>7059627.29</v>
      </c>
      <c r="AY15" s="176">
        <v>2279439</v>
      </c>
      <c r="AZ15" s="176">
        <v>2723641.0700000003</v>
      </c>
      <c r="BA15" s="176">
        <v>8976983.129999999</v>
      </c>
      <c r="BB15" s="176">
        <v>1660877.43</v>
      </c>
      <c r="BC15" s="176">
        <v>1316778.7799999998</v>
      </c>
      <c r="BD15" s="176">
        <v>7043356.75</v>
      </c>
      <c r="BE15" s="176">
        <v>51140208.20000001</v>
      </c>
      <c r="BF15" s="176">
        <v>6213765.4600000009</v>
      </c>
      <c r="BG15" s="176">
        <v>836398.4700000002</v>
      </c>
      <c r="BH15" s="176">
        <v>1282376.0000000002</v>
      </c>
      <c r="BI15" s="176">
        <v>672503.91999999993</v>
      </c>
      <c r="BJ15" s="176">
        <v>2867974.1599999997</v>
      </c>
      <c r="BK15" s="176">
        <v>6174961.2399999993</v>
      </c>
      <c r="BL15" s="176">
        <v>1620426.7200000002</v>
      </c>
      <c r="BM15" s="176">
        <v>120094091.71000001</v>
      </c>
      <c r="BN15" s="176">
        <v>16963294</v>
      </c>
      <c r="BO15" s="176">
        <v>1951184.3700000003</v>
      </c>
      <c r="BP15" s="176">
        <v>5822917</v>
      </c>
      <c r="BQ15" s="176">
        <v>3315582.5899999994</v>
      </c>
      <c r="BR15" s="176">
        <v>1169040.9800000002</v>
      </c>
      <c r="BS15" s="176">
        <v>1382269</v>
      </c>
      <c r="BT15" s="176">
        <v>3605462</v>
      </c>
      <c r="BU15" s="176">
        <v>6496460.4100000001</v>
      </c>
      <c r="BV15" s="176">
        <v>2791428.7499999995</v>
      </c>
      <c r="BW15" s="181">
        <f>SUM(B15:BV15)</f>
        <v>817522831.52999997</v>
      </c>
    </row>
    <row r="16" spans="1:90" x14ac:dyDescent="0.2">
      <c r="A16" s="60" t="s">
        <v>283</v>
      </c>
      <c r="B16" s="176">
        <v>4248142.1900000004</v>
      </c>
      <c r="C16" s="176">
        <v>176231.45</v>
      </c>
      <c r="D16" s="176">
        <v>4757472</v>
      </c>
      <c r="E16" s="176">
        <v>948966.12</v>
      </c>
      <c r="F16" s="176">
        <v>3143956.96</v>
      </c>
      <c r="G16" s="176">
        <v>4188632.44</v>
      </c>
      <c r="H16" s="176">
        <v>4610096.59</v>
      </c>
      <c r="I16" s="176">
        <v>5316580.93</v>
      </c>
      <c r="J16" s="176">
        <v>877169.46</v>
      </c>
      <c r="K16" s="176">
        <v>72024.75</v>
      </c>
      <c r="L16" s="176">
        <v>893187.51</v>
      </c>
      <c r="M16" s="176">
        <v>108969.74</v>
      </c>
      <c r="N16" s="176">
        <v>543194.79</v>
      </c>
      <c r="O16" s="176">
        <v>24800436.43</v>
      </c>
      <c r="P16" s="176">
        <v>3642087.53</v>
      </c>
      <c r="Q16" s="176">
        <v>7398365.8300000001</v>
      </c>
      <c r="R16" s="176">
        <v>1840190.68</v>
      </c>
      <c r="S16" s="176">
        <v>68704</v>
      </c>
      <c r="T16" s="176">
        <v>2144849.4500000002</v>
      </c>
      <c r="U16" s="176">
        <v>1968067.08</v>
      </c>
      <c r="V16" s="176">
        <v>200032.3</v>
      </c>
      <c r="W16" s="176">
        <v>4575278</v>
      </c>
      <c r="X16" s="176">
        <v>585911.94999999995</v>
      </c>
      <c r="Y16" s="176">
        <v>5745418.0700000003</v>
      </c>
      <c r="Z16" s="176">
        <v>2125614.0800000001</v>
      </c>
      <c r="AA16" s="176">
        <v>1360873</v>
      </c>
      <c r="AB16" s="176">
        <v>118126.75</v>
      </c>
      <c r="AC16" s="176">
        <v>19727648.289999999</v>
      </c>
      <c r="AD16" s="176">
        <v>61981.45</v>
      </c>
      <c r="AE16" s="176">
        <v>208525</v>
      </c>
      <c r="AF16" s="176">
        <v>17288488</v>
      </c>
      <c r="AG16" s="176">
        <v>321351272.36000001</v>
      </c>
      <c r="AH16" s="176">
        <v>36895091.140000001</v>
      </c>
      <c r="AI16" s="176">
        <v>1177127.6299999999</v>
      </c>
      <c r="AJ16" s="176">
        <v>528807</v>
      </c>
      <c r="AK16" s="176">
        <v>2257208</v>
      </c>
      <c r="AL16" s="176">
        <v>8502225.5899999999</v>
      </c>
      <c r="AM16" s="176">
        <v>861204.94</v>
      </c>
      <c r="AN16" s="176">
        <v>870932.69</v>
      </c>
      <c r="AO16" s="176">
        <v>16210678.289999999</v>
      </c>
      <c r="AP16" s="176">
        <v>634582.5</v>
      </c>
      <c r="AQ16" s="176">
        <v>2427165</v>
      </c>
      <c r="AR16" s="176">
        <v>2745297.56</v>
      </c>
      <c r="AS16" s="176">
        <v>5302932.63</v>
      </c>
      <c r="AT16" s="176">
        <v>1043708.32</v>
      </c>
      <c r="AU16" s="176">
        <v>2354339.17</v>
      </c>
      <c r="AV16" s="176">
        <v>2050588.21</v>
      </c>
      <c r="AW16" s="176">
        <v>655387.91</v>
      </c>
      <c r="AX16" s="176">
        <v>8831961.9900000002</v>
      </c>
      <c r="AY16" s="176">
        <v>878953</v>
      </c>
      <c r="AZ16" s="176">
        <v>1020107.74</v>
      </c>
      <c r="BA16" s="176">
        <v>3652143.74</v>
      </c>
      <c r="BB16" s="176">
        <v>609445.06999999995</v>
      </c>
      <c r="BC16" s="176">
        <v>573631.99</v>
      </c>
      <c r="BD16" s="176">
        <v>2661996.5499999998</v>
      </c>
      <c r="BE16" s="176">
        <v>34929839.479999997</v>
      </c>
      <c r="BF16" s="176">
        <v>3538651.0500000003</v>
      </c>
      <c r="BG16" s="176">
        <v>192475.25</v>
      </c>
      <c r="BH16" s="176">
        <v>329924.27</v>
      </c>
      <c r="BI16" s="176">
        <v>207533.83</v>
      </c>
      <c r="BJ16" s="176">
        <v>1143708.6100000001</v>
      </c>
      <c r="BK16" s="176">
        <v>3105964.4600000004</v>
      </c>
      <c r="BL16" s="176">
        <v>356190.15</v>
      </c>
      <c r="BM16" s="176">
        <v>167694703.76999998</v>
      </c>
      <c r="BN16" s="176">
        <v>10278336</v>
      </c>
      <c r="BO16" s="176">
        <v>565048.21</v>
      </c>
      <c r="BP16" s="176">
        <v>7780419</v>
      </c>
      <c r="BQ16" s="176">
        <v>1213224.42</v>
      </c>
      <c r="BR16" s="176">
        <v>457734.64</v>
      </c>
      <c r="BS16" s="176">
        <v>406107</v>
      </c>
      <c r="BT16" s="176">
        <v>2270482</v>
      </c>
      <c r="BU16" s="176">
        <v>4293437.46</v>
      </c>
      <c r="BV16" s="176">
        <v>1748085.72</v>
      </c>
      <c r="BW16" s="181">
        <f>SUM(B16:BV16)</f>
        <v>788353877.16000009</v>
      </c>
    </row>
    <row r="17" spans="1:90" x14ac:dyDescent="0.2">
      <c r="A17" s="60" t="s">
        <v>80</v>
      </c>
      <c r="B17" s="176">
        <v>2754895.39</v>
      </c>
      <c r="C17" s="176">
        <v>74128.14</v>
      </c>
      <c r="D17" s="176">
        <v>1632035</v>
      </c>
      <c r="E17" s="176">
        <v>293674.57</v>
      </c>
      <c r="F17" s="176">
        <v>2485687.9500000002</v>
      </c>
      <c r="G17" s="176">
        <v>4035897.88</v>
      </c>
      <c r="H17" s="176">
        <v>2046986.28</v>
      </c>
      <c r="I17" s="176">
        <v>2663111.09</v>
      </c>
      <c r="J17" s="176">
        <v>395402.89999999997</v>
      </c>
      <c r="K17" s="176">
        <v>7170.13</v>
      </c>
      <c r="L17" s="176">
        <v>477319.07999999996</v>
      </c>
      <c r="M17" s="176">
        <v>1304.3800000000001</v>
      </c>
      <c r="N17" s="176">
        <v>389082.14</v>
      </c>
      <c r="O17" s="176">
        <v>17130159.59</v>
      </c>
      <c r="P17" s="176">
        <v>2386014.7300000004</v>
      </c>
      <c r="Q17" s="176">
        <v>2834892.3599999994</v>
      </c>
      <c r="R17" s="176">
        <v>1283121.6599999999</v>
      </c>
      <c r="S17" s="176">
        <v>81690.78</v>
      </c>
      <c r="T17" s="176">
        <v>1155397.4300000002</v>
      </c>
      <c r="U17" s="176">
        <v>1318360.77</v>
      </c>
      <c r="V17" s="176">
        <v>9493.24</v>
      </c>
      <c r="W17" s="176">
        <v>4756233.42</v>
      </c>
      <c r="X17" s="176">
        <v>397142.42</v>
      </c>
      <c r="Y17" s="176">
        <v>3547824.4899999998</v>
      </c>
      <c r="Z17" s="176">
        <v>626133.75</v>
      </c>
      <c r="AA17" s="176">
        <v>789250</v>
      </c>
      <c r="AB17" s="176">
        <v>213749.91</v>
      </c>
      <c r="AC17" s="176">
        <v>7003552.6600000001</v>
      </c>
      <c r="AD17" s="176">
        <v>26415.260000000002</v>
      </c>
      <c r="AE17" s="29">
        <v>-11712.219999999987</v>
      </c>
      <c r="AF17" s="176">
        <v>11052115</v>
      </c>
      <c r="AG17" s="176">
        <v>136780029.33000001</v>
      </c>
      <c r="AH17" s="176">
        <v>16382467.4</v>
      </c>
      <c r="AI17" s="176">
        <v>781831.08</v>
      </c>
      <c r="AJ17" s="176">
        <v>128554</v>
      </c>
      <c r="AK17" s="176">
        <v>1189020</v>
      </c>
      <c r="AL17" s="176">
        <v>5173689.7200000007</v>
      </c>
      <c r="AM17" s="176">
        <v>641102.27</v>
      </c>
      <c r="AN17" s="176">
        <v>163641.01999999999</v>
      </c>
      <c r="AO17" s="176">
        <v>5082366.54</v>
      </c>
      <c r="AP17" s="176">
        <v>246850.19999999998</v>
      </c>
      <c r="AQ17" s="176">
        <v>1846313</v>
      </c>
      <c r="AR17" s="176">
        <v>1460673.8</v>
      </c>
      <c r="AS17" s="176">
        <v>2445708.4</v>
      </c>
      <c r="AT17" s="176">
        <v>555649.05000000005</v>
      </c>
      <c r="AU17" s="176">
        <v>1594387.8499999999</v>
      </c>
      <c r="AV17" s="176">
        <v>1149551.24</v>
      </c>
      <c r="AW17" s="176">
        <v>198674.26</v>
      </c>
      <c r="AX17" s="176">
        <v>5998838.9300000006</v>
      </c>
      <c r="AY17" s="176">
        <v>333415.75</v>
      </c>
      <c r="AZ17" s="176">
        <v>729962.16</v>
      </c>
      <c r="BA17" s="176">
        <v>1933019.5699999998</v>
      </c>
      <c r="BB17" s="176">
        <v>434103.2</v>
      </c>
      <c r="BC17" s="176">
        <v>214971.39</v>
      </c>
      <c r="BD17" s="176">
        <v>1509881.12</v>
      </c>
      <c r="BE17" s="176">
        <v>20907565</v>
      </c>
      <c r="BF17" s="176">
        <v>2376099.34</v>
      </c>
      <c r="BG17" s="176">
        <v>212831.22</v>
      </c>
      <c r="BH17" s="176">
        <v>143271.70000000001</v>
      </c>
      <c r="BI17" s="176">
        <v>83687.709999999992</v>
      </c>
      <c r="BJ17" s="176">
        <v>968731.86</v>
      </c>
      <c r="BK17" s="176">
        <v>633545.01</v>
      </c>
      <c r="BL17" s="176">
        <v>72197.440000000002</v>
      </c>
      <c r="BM17" s="176">
        <v>69076332.640000001</v>
      </c>
      <c r="BN17" s="176">
        <v>6466681</v>
      </c>
      <c r="BO17" s="176">
        <v>185957.44999999998</v>
      </c>
      <c r="BP17" s="176">
        <v>4268447</v>
      </c>
      <c r="BQ17" s="176">
        <v>993188.56</v>
      </c>
      <c r="BR17" s="176">
        <v>111391.53</v>
      </c>
      <c r="BS17" s="176">
        <v>140480</v>
      </c>
      <c r="BT17" s="176">
        <v>427916</v>
      </c>
      <c r="BU17" s="176">
        <v>2426569.85</v>
      </c>
      <c r="BV17" s="176">
        <v>922382.59</v>
      </c>
      <c r="BW17" s="181">
        <f>SUM(B17:BV17)</f>
        <v>369248507.35999995</v>
      </c>
    </row>
    <row r="18" spans="1:90" s="31" customFormat="1" x14ac:dyDescent="0.2">
      <c r="A18" s="60"/>
      <c r="B18" s="182">
        <v>17973680.650000002</v>
      </c>
      <c r="C18" s="182">
        <v>1290003.9299999997</v>
      </c>
      <c r="D18" s="182">
        <v>18930109</v>
      </c>
      <c r="E18" s="182">
        <v>5441743.3600000003</v>
      </c>
      <c r="F18" s="182">
        <v>14476783.830000002</v>
      </c>
      <c r="G18" s="182">
        <v>25576178.859999999</v>
      </c>
      <c r="H18" s="182">
        <v>21000776.219999999</v>
      </c>
      <c r="I18" s="182">
        <v>16841910.489999998</v>
      </c>
      <c r="J18" s="182">
        <v>3341935.68</v>
      </c>
      <c r="K18" s="182">
        <v>724788.94000000006</v>
      </c>
      <c r="L18" s="182">
        <v>5807403.8700000001</v>
      </c>
      <c r="M18" s="182">
        <v>745254.04999999993</v>
      </c>
      <c r="N18" s="182">
        <v>3087147.45</v>
      </c>
      <c r="O18" s="182">
        <v>96845330.340000004</v>
      </c>
      <c r="P18" s="182">
        <v>15609214.09</v>
      </c>
      <c r="Q18" s="182">
        <v>32921049.720000006</v>
      </c>
      <c r="R18" s="182">
        <v>8773058.9900000002</v>
      </c>
      <c r="S18" s="182">
        <v>1529709.4999999998</v>
      </c>
      <c r="T18" s="182">
        <v>9347819.75</v>
      </c>
      <c r="U18" s="182">
        <v>8335478.5700000003</v>
      </c>
      <c r="V18" s="182">
        <v>1694996.05</v>
      </c>
      <c r="W18" s="182">
        <v>21492814.060000002</v>
      </c>
      <c r="X18" s="182">
        <v>3700636.54</v>
      </c>
      <c r="Y18" s="182">
        <v>24891144.27</v>
      </c>
      <c r="Z18" s="182">
        <v>10215844.52</v>
      </c>
      <c r="AA18" s="182">
        <v>7327742</v>
      </c>
      <c r="AB18" s="182">
        <v>1181099.19</v>
      </c>
      <c r="AC18" s="182">
        <v>81954919.420000002</v>
      </c>
      <c r="AD18" s="182">
        <v>481376.36000000004</v>
      </c>
      <c r="AE18" s="182">
        <v>1368007.91</v>
      </c>
      <c r="AF18" s="182">
        <v>52114359</v>
      </c>
      <c r="AG18" s="182">
        <v>1062787264.98</v>
      </c>
      <c r="AH18" s="182">
        <v>128629517.80999999</v>
      </c>
      <c r="AI18" s="182">
        <v>6989405.2600000007</v>
      </c>
      <c r="AJ18" s="182">
        <v>2570359</v>
      </c>
      <c r="AK18" s="182">
        <v>10461576</v>
      </c>
      <c r="AL18" s="182">
        <v>30435834.469999999</v>
      </c>
      <c r="AM18" s="182">
        <v>4092445.65</v>
      </c>
      <c r="AN18" s="182">
        <v>4491726.4399999995</v>
      </c>
      <c r="AO18" s="182">
        <v>52997740.259999998</v>
      </c>
      <c r="AP18" s="182">
        <v>3120139.7300000004</v>
      </c>
      <c r="AQ18" s="182">
        <v>12709451</v>
      </c>
      <c r="AR18" s="182">
        <v>11646035.460000001</v>
      </c>
      <c r="AS18" s="182">
        <v>21900949.599999998</v>
      </c>
      <c r="AT18" s="182">
        <v>3851978.3999999994</v>
      </c>
      <c r="AU18" s="182">
        <v>9946064.2400000002</v>
      </c>
      <c r="AV18" s="182">
        <v>8855708.6600000001</v>
      </c>
      <c r="AW18" s="182">
        <v>4405291.08</v>
      </c>
      <c r="AX18" s="182">
        <v>32344751.789999999</v>
      </c>
      <c r="AY18" s="182">
        <v>4514827.78</v>
      </c>
      <c r="AZ18" s="182">
        <v>6358788.8300000001</v>
      </c>
      <c r="BA18" s="182">
        <v>16795258.159999996</v>
      </c>
      <c r="BB18" s="182">
        <v>4140846.1199999996</v>
      </c>
      <c r="BC18" s="182">
        <v>2541382.2200000002</v>
      </c>
      <c r="BD18" s="182">
        <v>14087227.300000001</v>
      </c>
      <c r="BE18" s="182">
        <v>137029279.06999999</v>
      </c>
      <c r="BF18" s="182">
        <v>18120636.48</v>
      </c>
      <c r="BG18" s="182">
        <v>1660202.2600000002</v>
      </c>
      <c r="BH18" s="182">
        <v>2370989.7100000004</v>
      </c>
      <c r="BI18" s="182">
        <v>1713931.44</v>
      </c>
      <c r="BJ18" s="182">
        <v>6123803.1299999999</v>
      </c>
      <c r="BK18" s="182">
        <v>16998818.440000001</v>
      </c>
      <c r="BL18" s="182">
        <v>3406951.2800000003</v>
      </c>
      <c r="BM18" s="182">
        <v>483224966.65999997</v>
      </c>
      <c r="BN18" s="182">
        <v>42486584</v>
      </c>
      <c r="BO18" s="182">
        <v>3478635.0300000003</v>
      </c>
      <c r="BP18" s="182">
        <v>25278347</v>
      </c>
      <c r="BQ18" s="182">
        <v>8408148.0299999993</v>
      </c>
      <c r="BR18" s="182">
        <v>2326140.91</v>
      </c>
      <c r="BS18" s="182">
        <v>2419933</v>
      </c>
      <c r="BT18" s="182">
        <v>8454250</v>
      </c>
      <c r="BU18" s="182">
        <v>17691005.400000002</v>
      </c>
      <c r="BV18" s="182">
        <v>6970313.2899999991</v>
      </c>
      <c r="BW18" s="182">
        <f t="shared" ref="BW18" si="0">SUM(BW13:BW17)</f>
        <v>2763859821.98</v>
      </c>
      <c r="BX18" s="17"/>
      <c r="BY18" s="17"/>
      <c r="BZ18" s="17"/>
      <c r="CA18" s="17"/>
      <c r="CB18" s="17"/>
      <c r="CC18" s="17"/>
      <c r="CD18" s="17"/>
      <c r="CE18" s="17"/>
      <c r="CF18" s="17"/>
      <c r="CG18" s="17"/>
      <c r="CH18" s="17"/>
      <c r="CI18" s="17"/>
      <c r="CJ18" s="17"/>
      <c r="CK18" s="17"/>
      <c r="CL18" s="17"/>
    </row>
    <row r="19" spans="1:90" s="17" customFormat="1" x14ac:dyDescent="0.2">
      <c r="A19" s="60"/>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524"/>
      <c r="BM19" s="248"/>
      <c r="BN19" s="248"/>
      <c r="BO19" s="248"/>
      <c r="BP19" s="248"/>
      <c r="BQ19" s="248"/>
      <c r="BR19" s="248"/>
      <c r="BS19" s="248"/>
      <c r="BT19" s="248"/>
      <c r="BU19" s="248"/>
      <c r="BV19" s="248"/>
      <c r="BW19" s="248"/>
    </row>
    <row r="20" spans="1:90" s="17" customFormat="1" x14ac:dyDescent="0.2">
      <c r="A20" s="52" t="s">
        <v>34</v>
      </c>
      <c r="B20" s="249">
        <v>2885860.2699999996</v>
      </c>
      <c r="C20" s="249">
        <v>142673.54000000004</v>
      </c>
      <c r="D20" s="249">
        <v>2527662</v>
      </c>
      <c r="E20" s="249">
        <v>1461122.1399999941</v>
      </c>
      <c r="F20" s="249">
        <v>1583801.1299999859</v>
      </c>
      <c r="G20" s="249">
        <v>5255937.670000013</v>
      </c>
      <c r="H20" s="249">
        <v>5044485.1099999622</v>
      </c>
      <c r="I20" s="249">
        <v>3674908.5900000148</v>
      </c>
      <c r="J20" s="249">
        <v>308156.14000000665</v>
      </c>
      <c r="K20" s="249">
        <v>156931.41999999934</v>
      </c>
      <c r="L20" s="249">
        <v>727550.25999998767</v>
      </c>
      <c r="M20" s="249">
        <v>192396.0399999998</v>
      </c>
      <c r="N20" s="249">
        <v>667159.41000000341</v>
      </c>
      <c r="O20" s="249">
        <v>27812378.269999981</v>
      </c>
      <c r="P20" s="249">
        <v>3544100.2699999735</v>
      </c>
      <c r="Q20" s="249">
        <v>20204283.889999926</v>
      </c>
      <c r="R20" s="249">
        <v>1396293.0199999921</v>
      </c>
      <c r="S20" s="249">
        <v>538573.02000000211</v>
      </c>
      <c r="T20" s="249">
        <v>3180286.4700000025</v>
      </c>
      <c r="U20" s="249">
        <v>3503906.0000000056</v>
      </c>
      <c r="V20" s="249">
        <v>371315.70999999763</v>
      </c>
      <c r="W20" s="249">
        <v>6306132.0099999979</v>
      </c>
      <c r="X20" s="249">
        <v>847142.43000000529</v>
      </c>
      <c r="Y20" s="249">
        <v>4119037.8900000416</v>
      </c>
      <c r="Z20" s="249">
        <v>4116685.639999995</v>
      </c>
      <c r="AA20" s="249">
        <v>2873171</v>
      </c>
      <c r="AB20" s="249">
        <v>142866.58999999845</v>
      </c>
      <c r="AC20" s="249">
        <v>27518952.85999997</v>
      </c>
      <c r="AD20" s="249">
        <v>36994.52999999997</v>
      </c>
      <c r="AE20" s="249">
        <v>244172.47999999952</v>
      </c>
      <c r="AF20" s="249">
        <v>20263070</v>
      </c>
      <c r="AG20" s="249">
        <v>282328493.27000022</v>
      </c>
      <c r="AH20" s="249">
        <v>32322000.89000009</v>
      </c>
      <c r="AI20" s="249">
        <v>995225.16000000015</v>
      </c>
      <c r="AJ20" s="249">
        <v>484431</v>
      </c>
      <c r="AK20" s="249">
        <v>2086949</v>
      </c>
      <c r="AL20" s="249">
        <v>9527727.9899999648</v>
      </c>
      <c r="AM20" s="249">
        <v>601498.58999999659</v>
      </c>
      <c r="AN20" s="249">
        <v>1250079.7299999995</v>
      </c>
      <c r="AO20" s="249">
        <v>15405281.18</v>
      </c>
      <c r="AP20" s="249">
        <v>789013.14999999898</v>
      </c>
      <c r="AQ20" s="249">
        <v>3232187</v>
      </c>
      <c r="AR20" s="249">
        <v>4529092.2099999879</v>
      </c>
      <c r="AS20" s="249">
        <v>4742135.7800000198</v>
      </c>
      <c r="AT20" s="249">
        <v>973822.43999999575</v>
      </c>
      <c r="AU20" s="249">
        <v>2449799.5100000054</v>
      </c>
      <c r="AV20" s="249">
        <v>2740825.4799999688</v>
      </c>
      <c r="AW20" s="249">
        <v>-456067.73000000091</v>
      </c>
      <c r="AX20" s="249">
        <v>4444163.0700000376</v>
      </c>
      <c r="AY20" s="249">
        <v>1040037.6199999982</v>
      </c>
      <c r="AZ20" s="249">
        <v>1359286.9199999962</v>
      </c>
      <c r="BA20" s="249">
        <v>3063504.679999996</v>
      </c>
      <c r="BB20" s="249">
        <v>310768.74000000348</v>
      </c>
      <c r="BC20" s="249">
        <v>443734.35000000009</v>
      </c>
      <c r="BD20" s="249">
        <v>3769465.0800000168</v>
      </c>
      <c r="BE20" s="249">
        <v>35243846.380000025</v>
      </c>
      <c r="BF20" s="249">
        <v>2146891.0800000057</v>
      </c>
      <c r="BG20" s="249">
        <v>132830.18000000017</v>
      </c>
      <c r="BH20" s="249">
        <v>404352.34000000032</v>
      </c>
      <c r="BI20" s="249">
        <v>352550.36999999662</v>
      </c>
      <c r="BJ20" s="249">
        <v>1613706.4900000039</v>
      </c>
      <c r="BK20" s="249">
        <v>2883094.4100000113</v>
      </c>
      <c r="BL20" s="176">
        <v>615567.59999999637</v>
      </c>
      <c r="BM20" s="249">
        <v>88546241.450000405</v>
      </c>
      <c r="BN20" s="249">
        <v>12256255</v>
      </c>
      <c r="BO20" s="249">
        <v>269207.25999999698</v>
      </c>
      <c r="BP20" s="249">
        <v>8695938</v>
      </c>
      <c r="BQ20" s="249">
        <v>1102676.7199999969</v>
      </c>
      <c r="BR20" s="249">
        <v>217913.17000000039</v>
      </c>
      <c r="BS20" s="249">
        <v>391707</v>
      </c>
      <c r="BT20" s="249">
        <v>2504859</v>
      </c>
      <c r="BU20" s="249">
        <v>5037966.2400000058</v>
      </c>
      <c r="BV20" s="249">
        <v>3592154.1999999993</v>
      </c>
      <c r="BW20" s="249">
        <f t="shared" ref="BW20" si="1">BW8+BW10-BW18</f>
        <v>696089217.80000019</v>
      </c>
      <c r="BY20" s="177"/>
    </row>
    <row r="21" spans="1:90" s="17" customFormat="1" x14ac:dyDescent="0.2">
      <c r="A21" s="55"/>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row>
    <row r="22" spans="1:90" x14ac:dyDescent="0.2">
      <c r="A22" s="114" t="s">
        <v>81</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row>
    <row r="23" spans="1:90" x14ac:dyDescent="0.2">
      <c r="A23" s="60" t="s">
        <v>82</v>
      </c>
      <c r="B23" s="29">
        <v>268116</v>
      </c>
      <c r="C23" s="176">
        <v>0</v>
      </c>
      <c r="D23" s="29">
        <v>-366000</v>
      </c>
      <c r="E23" s="29">
        <v>50463.94</v>
      </c>
      <c r="F23" s="29">
        <v>-1431893</v>
      </c>
      <c r="G23" s="29">
        <v>975897.11</v>
      </c>
      <c r="H23" s="29">
        <v>-15084.73</v>
      </c>
      <c r="I23" s="29">
        <v>970045.56</v>
      </c>
      <c r="J23" s="29">
        <v>-53160</v>
      </c>
      <c r="K23" s="176">
        <v>0</v>
      </c>
      <c r="L23" s="29">
        <v>94848</v>
      </c>
      <c r="M23" s="29">
        <v>30685</v>
      </c>
      <c r="N23" s="29">
        <v>229247</v>
      </c>
      <c r="O23" s="29">
        <v>2999965.88</v>
      </c>
      <c r="P23" s="29">
        <v>866315</v>
      </c>
      <c r="Q23" s="29">
        <v>4396116</v>
      </c>
      <c r="R23" s="176">
        <v>17000</v>
      </c>
      <c r="S23" s="176">
        <v>0</v>
      </c>
      <c r="T23" s="29">
        <v>384523.05</v>
      </c>
      <c r="U23" s="29">
        <v>438000</v>
      </c>
      <c r="V23" s="29">
        <v>-28004.720000000001</v>
      </c>
      <c r="W23" s="29">
        <v>484882</v>
      </c>
      <c r="X23" s="176">
        <v>197098</v>
      </c>
      <c r="Y23" s="29">
        <v>-1382727.96</v>
      </c>
      <c r="Z23" s="29">
        <v>873050</v>
      </c>
      <c r="AA23" s="29">
        <v>-733828</v>
      </c>
      <c r="AB23" s="29">
        <v>12734</v>
      </c>
      <c r="AC23" s="29">
        <v>5553920.96</v>
      </c>
      <c r="AD23" s="29">
        <v>20329</v>
      </c>
      <c r="AE23" s="176">
        <v>50746</v>
      </c>
      <c r="AF23" s="29">
        <v>2547121</v>
      </c>
      <c r="AG23" s="29">
        <v>23997821.16</v>
      </c>
      <c r="AH23" s="29">
        <v>6736945</v>
      </c>
      <c r="AI23" s="29">
        <v>-50248</v>
      </c>
      <c r="AJ23" s="29">
        <v>37540</v>
      </c>
      <c r="AK23" s="29">
        <v>348703</v>
      </c>
      <c r="AL23" s="29">
        <v>1249426</v>
      </c>
      <c r="AM23" s="29">
        <v>41500</v>
      </c>
      <c r="AN23" s="29">
        <v>47513</v>
      </c>
      <c r="AO23" s="29">
        <v>1566264</v>
      </c>
      <c r="AP23" s="29">
        <v>16784</v>
      </c>
      <c r="AQ23" s="29">
        <v>50972</v>
      </c>
      <c r="AR23" s="29">
        <v>1150000</v>
      </c>
      <c r="AS23" s="29">
        <v>85936</v>
      </c>
      <c r="AT23" s="29">
        <v>416547.04</v>
      </c>
      <c r="AU23" s="29">
        <v>282000</v>
      </c>
      <c r="AV23" s="29">
        <v>536307</v>
      </c>
      <c r="AW23" s="29">
        <v>-35318.74</v>
      </c>
      <c r="AX23" s="29">
        <v>-536756</v>
      </c>
      <c r="AY23" s="29">
        <v>287970</v>
      </c>
      <c r="AZ23" s="29">
        <v>85158</v>
      </c>
      <c r="BA23" s="29">
        <v>161616</v>
      </c>
      <c r="BB23" s="29">
        <v>19385</v>
      </c>
      <c r="BC23" s="29">
        <v>63990</v>
      </c>
      <c r="BD23" s="29">
        <v>544079</v>
      </c>
      <c r="BE23" s="29">
        <v>750105.08</v>
      </c>
      <c r="BF23" s="29">
        <v>35924.699999999997</v>
      </c>
      <c r="BG23" s="29">
        <v>19911</v>
      </c>
      <c r="BH23" s="29">
        <v>34457</v>
      </c>
      <c r="BI23" s="29">
        <v>18915</v>
      </c>
      <c r="BJ23" s="29">
        <v>-5672</v>
      </c>
      <c r="BK23" s="29">
        <v>75000</v>
      </c>
      <c r="BL23" s="176">
        <v>68874</v>
      </c>
      <c r="BM23" s="29">
        <v>3122853</v>
      </c>
      <c r="BN23" s="29">
        <v>519642</v>
      </c>
      <c r="BO23" s="29">
        <v>-14858</v>
      </c>
      <c r="BP23" s="29">
        <v>541412</v>
      </c>
      <c r="BQ23" s="176">
        <v>0</v>
      </c>
      <c r="BR23" s="176">
        <v>19090</v>
      </c>
      <c r="BS23" s="29">
        <v>75631</v>
      </c>
      <c r="BT23" s="29">
        <v>146000</v>
      </c>
      <c r="BU23" s="29">
        <v>105332.48</v>
      </c>
      <c r="BV23" s="29">
        <v>175999.9</v>
      </c>
      <c r="BW23" s="29">
        <f>SUM(B23:BV23)</f>
        <v>60243155.709999993</v>
      </c>
      <c r="BY23" s="222"/>
    </row>
    <row r="24" spans="1:90" x14ac:dyDescent="0.2">
      <c r="A24" s="60" t="s">
        <v>340</v>
      </c>
      <c r="B24" s="176">
        <v>160803</v>
      </c>
      <c r="C24" s="176">
        <v>0</v>
      </c>
      <c r="D24" s="176">
        <v>0</v>
      </c>
      <c r="E24" s="176">
        <v>169854</v>
      </c>
      <c r="F24" s="176">
        <v>336403</v>
      </c>
      <c r="G24" s="369">
        <v>-976182</v>
      </c>
      <c r="H24" s="176">
        <v>0</v>
      </c>
      <c r="I24" s="176">
        <v>0</v>
      </c>
      <c r="J24" s="29">
        <v>41249</v>
      </c>
      <c r="K24" s="176">
        <v>0</v>
      </c>
      <c r="L24" s="176">
        <v>0</v>
      </c>
      <c r="M24" s="176">
        <v>0</v>
      </c>
      <c r="N24" s="176">
        <v>0</v>
      </c>
      <c r="O24" s="29">
        <v>2608785.89</v>
      </c>
      <c r="P24" s="176">
        <v>0</v>
      </c>
      <c r="Q24" s="176">
        <v>0</v>
      </c>
      <c r="R24" s="176">
        <v>0</v>
      </c>
      <c r="S24" s="176">
        <v>0</v>
      </c>
      <c r="T24" s="176">
        <v>0</v>
      </c>
      <c r="U24" s="29">
        <v>408339</v>
      </c>
      <c r="V24" s="176">
        <v>0</v>
      </c>
      <c r="W24" s="176">
        <v>0</v>
      </c>
      <c r="X24" s="29">
        <v>86481</v>
      </c>
      <c r="Y24" s="29">
        <v>1129804.8899999999</v>
      </c>
      <c r="Z24" s="29">
        <v>31472</v>
      </c>
      <c r="AA24" s="29">
        <v>-16609</v>
      </c>
      <c r="AB24" s="29">
        <v>4350</v>
      </c>
      <c r="AC24" s="29">
        <v>1863000</v>
      </c>
      <c r="AD24" s="29">
        <v>-14595</v>
      </c>
      <c r="AE24" s="29">
        <v>-12900</v>
      </c>
      <c r="AF24" s="29">
        <v>1101502</v>
      </c>
      <c r="AG24" s="176">
        <v>0</v>
      </c>
      <c r="AH24" s="176">
        <v>0</v>
      </c>
      <c r="AI24" s="29">
        <v>826500</v>
      </c>
      <c r="AJ24" s="176">
        <v>0</v>
      </c>
      <c r="AK24" s="29">
        <v>-19003</v>
      </c>
      <c r="AL24" s="29">
        <v>-44034</v>
      </c>
      <c r="AM24" s="29">
        <v>100300</v>
      </c>
      <c r="AN24" s="29">
        <v>58150</v>
      </c>
      <c r="AO24" s="176">
        <v>0</v>
      </c>
      <c r="AP24" s="176">
        <v>0</v>
      </c>
      <c r="AQ24" s="29">
        <v>-56038</v>
      </c>
      <c r="AR24" s="29">
        <v>60000</v>
      </c>
      <c r="AS24" s="29">
        <v>510994.2</v>
      </c>
      <c r="AT24" s="29">
        <v>-460135</v>
      </c>
      <c r="AU24" s="176">
        <v>0</v>
      </c>
      <c r="AV24" s="176">
        <v>0</v>
      </c>
      <c r="AW24" s="29">
        <v>327678</v>
      </c>
      <c r="AX24" s="29">
        <v>273189</v>
      </c>
      <c r="AY24" s="176">
        <v>0</v>
      </c>
      <c r="AZ24" s="29">
        <v>224000</v>
      </c>
      <c r="BA24" s="176">
        <v>0</v>
      </c>
      <c r="BB24" s="176">
        <v>0</v>
      </c>
      <c r="BC24" s="176">
        <v>0</v>
      </c>
      <c r="BD24" s="29">
        <v>432700</v>
      </c>
      <c r="BE24" s="176">
        <v>0</v>
      </c>
      <c r="BF24" s="176">
        <v>0</v>
      </c>
      <c r="BG24" s="176">
        <v>0</v>
      </c>
      <c r="BH24" s="176">
        <v>0</v>
      </c>
      <c r="BI24" s="176">
        <v>19553.509999999998</v>
      </c>
      <c r="BJ24" s="29">
        <v>31300</v>
      </c>
      <c r="BK24" s="29">
        <v>1354115</v>
      </c>
      <c r="BL24" s="176">
        <v>0</v>
      </c>
      <c r="BM24" s="176">
        <v>0</v>
      </c>
      <c r="BN24" s="176">
        <v>133017</v>
      </c>
      <c r="BO24" s="29">
        <v>-9175</v>
      </c>
      <c r="BP24" s="176">
        <v>0</v>
      </c>
      <c r="BQ24" s="176">
        <v>0</v>
      </c>
      <c r="BR24" s="176">
        <v>0</v>
      </c>
      <c r="BS24" s="29">
        <v>-14381</v>
      </c>
      <c r="BT24" s="29">
        <v>123000</v>
      </c>
      <c r="BU24" s="176">
        <v>0</v>
      </c>
      <c r="BV24" s="29">
        <v>434000</v>
      </c>
      <c r="BW24" s="29">
        <f>SUM(B24:BV24)</f>
        <v>11227488.49</v>
      </c>
    </row>
    <row r="25" spans="1:90" s="31" customFormat="1" ht="13.5" customHeight="1" x14ac:dyDescent="0.2">
      <c r="A25" s="55"/>
      <c r="B25" s="183">
        <v>428919</v>
      </c>
      <c r="C25" s="183">
        <v>0</v>
      </c>
      <c r="D25" s="183">
        <v>-366000</v>
      </c>
      <c r="E25" s="183">
        <v>220317.94</v>
      </c>
      <c r="F25" s="183">
        <v>-1095490</v>
      </c>
      <c r="G25" s="183">
        <v>-284.89000000001397</v>
      </c>
      <c r="H25" s="183">
        <v>-15084.73</v>
      </c>
      <c r="I25" s="183">
        <v>970045.56</v>
      </c>
      <c r="J25" s="183">
        <v>-11911</v>
      </c>
      <c r="K25" s="183">
        <v>0</v>
      </c>
      <c r="L25" s="183">
        <v>94848</v>
      </c>
      <c r="M25" s="183">
        <v>30685</v>
      </c>
      <c r="N25" s="183">
        <v>229247</v>
      </c>
      <c r="O25" s="183">
        <v>5608751.7699999996</v>
      </c>
      <c r="P25" s="183">
        <v>866315</v>
      </c>
      <c r="Q25" s="183">
        <v>4396116</v>
      </c>
      <c r="R25" s="183">
        <v>17000</v>
      </c>
      <c r="S25" s="183">
        <v>0</v>
      </c>
      <c r="T25" s="183">
        <v>384523.05</v>
      </c>
      <c r="U25" s="183">
        <v>846339</v>
      </c>
      <c r="V25" s="183">
        <v>-28004.720000000001</v>
      </c>
      <c r="W25" s="183">
        <v>484882</v>
      </c>
      <c r="X25" s="183">
        <v>283579</v>
      </c>
      <c r="Y25" s="183">
        <v>-252923.07000000007</v>
      </c>
      <c r="Z25" s="183">
        <v>904522</v>
      </c>
      <c r="AA25" s="183">
        <v>-750437</v>
      </c>
      <c r="AB25" s="183">
        <v>17084</v>
      </c>
      <c r="AC25" s="183">
        <v>7416920.96</v>
      </c>
      <c r="AD25" s="183">
        <v>5734</v>
      </c>
      <c r="AE25" s="183">
        <v>37846</v>
      </c>
      <c r="AF25" s="183">
        <v>3648623</v>
      </c>
      <c r="AG25" s="183">
        <v>23997821.16</v>
      </c>
      <c r="AH25" s="183">
        <v>6736945</v>
      </c>
      <c r="AI25" s="183">
        <v>776252</v>
      </c>
      <c r="AJ25" s="183">
        <v>37540</v>
      </c>
      <c r="AK25" s="183">
        <v>329700</v>
      </c>
      <c r="AL25" s="183">
        <v>1205392</v>
      </c>
      <c r="AM25" s="183">
        <v>141800</v>
      </c>
      <c r="AN25" s="183">
        <v>105663</v>
      </c>
      <c r="AO25" s="183">
        <v>1566264</v>
      </c>
      <c r="AP25" s="183">
        <v>16784</v>
      </c>
      <c r="AQ25" s="183">
        <v>-5066</v>
      </c>
      <c r="AR25" s="183">
        <v>1210000</v>
      </c>
      <c r="AS25" s="183">
        <v>596930.19999999995</v>
      </c>
      <c r="AT25" s="183">
        <v>-43587.960000000021</v>
      </c>
      <c r="AU25" s="183">
        <v>282000</v>
      </c>
      <c r="AV25" s="183">
        <v>536307</v>
      </c>
      <c r="AW25" s="183">
        <v>292359.26</v>
      </c>
      <c r="AX25" s="183">
        <v>-263567</v>
      </c>
      <c r="AY25" s="183">
        <v>287970</v>
      </c>
      <c r="AZ25" s="183">
        <v>309158</v>
      </c>
      <c r="BA25" s="183">
        <v>161616</v>
      </c>
      <c r="BB25" s="183">
        <v>19385</v>
      </c>
      <c r="BC25" s="183">
        <v>63990</v>
      </c>
      <c r="BD25" s="183">
        <v>976779</v>
      </c>
      <c r="BE25" s="183">
        <v>750105.08</v>
      </c>
      <c r="BF25" s="183">
        <v>35924.699999999997</v>
      </c>
      <c r="BG25" s="183">
        <v>19911</v>
      </c>
      <c r="BH25" s="183">
        <v>34457</v>
      </c>
      <c r="BI25" s="183">
        <v>38468.509999999995</v>
      </c>
      <c r="BJ25" s="183">
        <v>25628</v>
      </c>
      <c r="BK25" s="183">
        <v>1429115</v>
      </c>
      <c r="BL25" s="183">
        <v>68874</v>
      </c>
      <c r="BM25" s="183">
        <v>3122853</v>
      </c>
      <c r="BN25" s="183">
        <v>652659</v>
      </c>
      <c r="BO25" s="183">
        <v>-24033</v>
      </c>
      <c r="BP25" s="183">
        <v>541412</v>
      </c>
      <c r="BQ25" s="183">
        <v>0</v>
      </c>
      <c r="BR25" s="183">
        <v>19090</v>
      </c>
      <c r="BS25" s="183">
        <v>61250</v>
      </c>
      <c r="BT25" s="183">
        <v>269000</v>
      </c>
      <c r="BU25" s="183">
        <v>105332.48</v>
      </c>
      <c r="BV25" s="183">
        <v>609999.9</v>
      </c>
      <c r="BW25" s="183">
        <f>BW23+BW24</f>
        <v>71470644.199999988</v>
      </c>
      <c r="BX25" s="17"/>
      <c r="BY25" s="17"/>
      <c r="BZ25" s="17"/>
      <c r="CA25" s="17"/>
      <c r="CB25" s="17"/>
      <c r="CC25" s="17"/>
      <c r="CD25" s="17"/>
      <c r="CE25" s="17"/>
      <c r="CF25" s="17"/>
      <c r="CG25" s="17"/>
      <c r="CH25" s="17"/>
      <c r="CI25" s="17"/>
      <c r="CJ25" s="17"/>
      <c r="CK25" s="17"/>
      <c r="CL25" s="17"/>
    </row>
    <row r="26" spans="1:90" s="17" customFormat="1" ht="13.5" customHeight="1" x14ac:dyDescent="0.2">
      <c r="A26" s="55"/>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D26" s="513"/>
      <c r="BE26" s="513"/>
      <c r="BF26" s="513"/>
      <c r="BG26" s="513"/>
      <c r="BH26" s="513"/>
      <c r="BI26" s="513"/>
      <c r="BJ26" s="513"/>
      <c r="BK26" s="513"/>
      <c r="BL26" s="513"/>
      <c r="BM26" s="513"/>
      <c r="BN26" s="513"/>
      <c r="BO26" s="513"/>
      <c r="BP26" s="513"/>
      <c r="BQ26" s="513"/>
      <c r="BR26" s="513"/>
      <c r="BS26" s="513"/>
      <c r="BT26" s="513"/>
      <c r="BU26" s="513"/>
      <c r="BV26" s="513"/>
      <c r="BW26" s="513"/>
    </row>
    <row r="27" spans="1:90" s="17" customFormat="1" ht="13.5" customHeight="1" x14ac:dyDescent="0.2">
      <c r="A27" s="52" t="s">
        <v>341</v>
      </c>
      <c r="B27" s="513">
        <v>2456941.2699999996</v>
      </c>
      <c r="C27" s="513">
        <v>142673.54000000004</v>
      </c>
      <c r="D27" s="513">
        <v>2893662</v>
      </c>
      <c r="E27" s="513">
        <v>1240804.1999999941</v>
      </c>
      <c r="F27" s="513">
        <v>2679291.1299999859</v>
      </c>
      <c r="G27" s="513">
        <v>5256222.5600000126</v>
      </c>
      <c r="H27" s="513">
        <v>5059569.8399999626</v>
      </c>
      <c r="I27" s="513">
        <v>2704863.0300000147</v>
      </c>
      <c r="J27" s="513">
        <v>320067.14000000665</v>
      </c>
      <c r="K27" s="513">
        <v>156931.41999999934</v>
      </c>
      <c r="L27" s="513">
        <v>632702.25999998767</v>
      </c>
      <c r="M27" s="513">
        <v>161711.0399999998</v>
      </c>
      <c r="N27" s="513">
        <v>437912.41000000341</v>
      </c>
      <c r="O27" s="513">
        <v>22203626.499999981</v>
      </c>
      <c r="P27" s="513">
        <v>2677785.2699999735</v>
      </c>
      <c r="Q27" s="513">
        <v>15808167.889999926</v>
      </c>
      <c r="R27" s="513">
        <v>1379293.0199999921</v>
      </c>
      <c r="S27" s="513">
        <v>538573.02000000211</v>
      </c>
      <c r="T27" s="513">
        <v>2795763.4200000027</v>
      </c>
      <c r="U27" s="513">
        <v>2657567.0000000056</v>
      </c>
      <c r="V27" s="513">
        <v>399320.42999999761</v>
      </c>
      <c r="W27" s="513">
        <v>5821250.0099999979</v>
      </c>
      <c r="X27" s="513">
        <v>563563.43000000529</v>
      </c>
      <c r="Y27" s="513">
        <v>4371960.9600000419</v>
      </c>
      <c r="Z27" s="513">
        <v>3212163.639999995</v>
      </c>
      <c r="AA27" s="513">
        <v>3623608</v>
      </c>
      <c r="AB27" s="513">
        <v>125782.58999999845</v>
      </c>
      <c r="AC27" s="513">
        <v>20102031.899999969</v>
      </c>
      <c r="AD27" s="513">
        <v>31260.52999999997</v>
      </c>
      <c r="AE27" s="513">
        <v>206326.47999999952</v>
      </c>
      <c r="AF27" s="513">
        <v>16614447</v>
      </c>
      <c r="AG27" s="513">
        <v>258330672.11000022</v>
      </c>
      <c r="AH27" s="513">
        <v>25585055.89000009</v>
      </c>
      <c r="AI27" s="513">
        <v>218973.16000000015</v>
      </c>
      <c r="AJ27" s="513">
        <v>446891</v>
      </c>
      <c r="AK27" s="513">
        <v>1757249</v>
      </c>
      <c r="AL27" s="513">
        <v>8322335.9899999648</v>
      </c>
      <c r="AM27" s="513">
        <v>459698.58999999659</v>
      </c>
      <c r="AN27" s="513">
        <v>1144416.7299999995</v>
      </c>
      <c r="AO27" s="513">
        <v>13839017.18</v>
      </c>
      <c r="AP27" s="513">
        <v>772229.14999999898</v>
      </c>
      <c r="AQ27" s="513">
        <v>3237253</v>
      </c>
      <c r="AR27" s="513">
        <v>3319092.2099999879</v>
      </c>
      <c r="AS27" s="513">
        <v>4145205.5800000196</v>
      </c>
      <c r="AT27" s="513">
        <v>1017410.3999999957</v>
      </c>
      <c r="AU27" s="513">
        <v>2167799.5100000054</v>
      </c>
      <c r="AV27" s="513">
        <v>2204518.4799999688</v>
      </c>
      <c r="AW27" s="513">
        <v>-748426.99000000092</v>
      </c>
      <c r="AX27" s="513">
        <v>4707730.0700000376</v>
      </c>
      <c r="AY27" s="513">
        <v>752067.61999999825</v>
      </c>
      <c r="AZ27" s="513">
        <v>1050128.9199999962</v>
      </c>
      <c r="BA27" s="513">
        <v>2901888.679999996</v>
      </c>
      <c r="BB27" s="513">
        <v>291383.74000000348</v>
      </c>
      <c r="BC27" s="513">
        <v>379744.35000000009</v>
      </c>
      <c r="BD27" s="513">
        <v>2792686.0800000168</v>
      </c>
      <c r="BE27" s="513">
        <v>34493741.300000027</v>
      </c>
      <c r="BF27" s="513">
        <v>2110966.3800000055</v>
      </c>
      <c r="BG27" s="513">
        <v>112919.18000000017</v>
      </c>
      <c r="BH27" s="513">
        <v>369895.34000000032</v>
      </c>
      <c r="BI27" s="513">
        <v>314081.85999999661</v>
      </c>
      <c r="BJ27" s="513">
        <v>1588078.4900000039</v>
      </c>
      <c r="BK27" s="513">
        <v>1453979.4100000113</v>
      </c>
      <c r="BL27" s="513">
        <v>546693.59999999637</v>
      </c>
      <c r="BM27" s="513">
        <v>85423388.450000405</v>
      </c>
      <c r="BN27" s="513">
        <v>11603596</v>
      </c>
      <c r="BO27" s="513">
        <v>293240.25999999698</v>
      </c>
      <c r="BP27" s="513">
        <v>8154526</v>
      </c>
      <c r="BQ27" s="513">
        <v>1102676.7199999969</v>
      </c>
      <c r="BR27" s="513">
        <v>198823.17000000039</v>
      </c>
      <c r="BS27" s="513">
        <v>330457</v>
      </c>
      <c r="BT27" s="513">
        <v>2235859</v>
      </c>
      <c r="BU27" s="513">
        <v>4932633.7600000054</v>
      </c>
      <c r="BV27" s="513">
        <v>2982154.2999999993</v>
      </c>
      <c r="BW27" s="513">
        <f t="shared" ref="BW27" si="2">BW8+BW10-BW18-BW25</f>
        <v>624618573.60000014</v>
      </c>
    </row>
    <row r="28" spans="1:90" s="17" customFormat="1" ht="13.5" customHeight="1" x14ac:dyDescent="0.2">
      <c r="A28" s="52"/>
      <c r="B28" s="513"/>
      <c r="C28" s="513"/>
      <c r="D28" s="513"/>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3"/>
      <c r="AZ28" s="513"/>
      <c r="BA28" s="513"/>
      <c r="BB28" s="513"/>
      <c r="BC28" s="513"/>
      <c r="BD28" s="513"/>
      <c r="BE28" s="513"/>
      <c r="BF28" s="513"/>
      <c r="BG28" s="513"/>
      <c r="BH28" s="513"/>
      <c r="BI28" s="513"/>
      <c r="BJ28" s="513"/>
      <c r="BK28" s="513"/>
      <c r="BL28" s="513"/>
      <c r="BM28" s="513"/>
      <c r="BN28" s="513"/>
      <c r="BO28" s="513"/>
      <c r="BP28" s="513"/>
      <c r="BQ28" s="513"/>
      <c r="BR28" s="513"/>
      <c r="BS28" s="513"/>
      <c r="BT28" s="513"/>
      <c r="BU28" s="513"/>
      <c r="BV28" s="513"/>
      <c r="BW28" s="513"/>
    </row>
    <row r="29" spans="1:90" s="17" customFormat="1" ht="13.5" customHeight="1" x14ac:dyDescent="0.2">
      <c r="A29" s="60" t="s">
        <v>342</v>
      </c>
      <c r="B29" s="176">
        <v>0</v>
      </c>
      <c r="C29" s="176">
        <v>0</v>
      </c>
      <c r="D29" s="176">
        <v>0</v>
      </c>
      <c r="E29" s="176">
        <v>0</v>
      </c>
      <c r="F29" s="176">
        <v>0</v>
      </c>
      <c r="G29" s="176">
        <v>0</v>
      </c>
      <c r="H29" s="176">
        <v>0</v>
      </c>
      <c r="I29" s="176">
        <v>0</v>
      </c>
      <c r="J29" s="176">
        <v>0</v>
      </c>
      <c r="K29" s="176">
        <v>0</v>
      </c>
      <c r="L29" s="176">
        <v>0</v>
      </c>
      <c r="M29" s="176">
        <v>0</v>
      </c>
      <c r="N29" s="176">
        <v>0</v>
      </c>
      <c r="O29" s="29">
        <v>860515.69000000018</v>
      </c>
      <c r="P29" s="176">
        <v>0</v>
      </c>
      <c r="Q29" s="176">
        <v>1952594</v>
      </c>
      <c r="R29" s="176">
        <v>0</v>
      </c>
      <c r="S29" s="176">
        <v>0</v>
      </c>
      <c r="T29" s="176">
        <v>0</v>
      </c>
      <c r="U29" s="176">
        <v>0</v>
      </c>
      <c r="V29" s="176">
        <v>0</v>
      </c>
      <c r="W29" s="176">
        <v>0</v>
      </c>
      <c r="X29" s="176">
        <v>0</v>
      </c>
      <c r="Y29" s="176">
        <v>306259.34999999998</v>
      </c>
      <c r="Z29" s="176">
        <v>0</v>
      </c>
      <c r="AA29" s="176">
        <v>0</v>
      </c>
      <c r="AB29" s="176">
        <v>0</v>
      </c>
      <c r="AC29" s="513">
        <v>1296391.5</v>
      </c>
      <c r="AD29" s="176">
        <v>0</v>
      </c>
      <c r="AE29" s="176">
        <v>0</v>
      </c>
      <c r="AF29" s="176">
        <v>0</v>
      </c>
      <c r="AG29" s="176">
        <v>0</v>
      </c>
      <c r="AH29" s="176">
        <v>0</v>
      </c>
      <c r="AI29" s="176">
        <v>0</v>
      </c>
      <c r="AJ29" s="176">
        <v>0</v>
      </c>
      <c r="AK29" s="176">
        <v>0</v>
      </c>
      <c r="AL29" s="176">
        <v>0</v>
      </c>
      <c r="AM29" s="176">
        <v>0</v>
      </c>
      <c r="AN29" s="176">
        <v>0</v>
      </c>
      <c r="AO29" s="176">
        <v>0</v>
      </c>
      <c r="AP29" s="176">
        <v>0</v>
      </c>
      <c r="AQ29" s="176">
        <v>0</v>
      </c>
      <c r="AR29" s="176">
        <v>0</v>
      </c>
      <c r="AS29" s="176">
        <v>0</v>
      </c>
      <c r="AT29" s="176">
        <v>0</v>
      </c>
      <c r="AU29" s="176">
        <v>0</v>
      </c>
      <c r="AV29" s="176">
        <v>0</v>
      </c>
      <c r="AW29" s="176">
        <v>0</v>
      </c>
      <c r="AX29" s="176">
        <v>0</v>
      </c>
      <c r="AY29" s="176">
        <v>0</v>
      </c>
      <c r="AZ29" s="176">
        <v>0</v>
      </c>
      <c r="BA29" s="176">
        <v>0</v>
      </c>
      <c r="BB29" s="176">
        <v>0</v>
      </c>
      <c r="BC29" s="176">
        <v>0</v>
      </c>
      <c r="BD29" s="176">
        <v>0</v>
      </c>
      <c r="BE29" s="176">
        <v>0</v>
      </c>
      <c r="BF29" s="176">
        <v>0</v>
      </c>
      <c r="BG29" s="176">
        <v>0</v>
      </c>
      <c r="BH29" s="176">
        <v>0</v>
      </c>
      <c r="BI29" s="176">
        <v>0</v>
      </c>
      <c r="BJ29" s="176">
        <v>0</v>
      </c>
      <c r="BK29" s="176">
        <v>0</v>
      </c>
      <c r="BL29" s="176">
        <v>0</v>
      </c>
      <c r="BM29" s="176">
        <v>0</v>
      </c>
      <c r="BN29" s="176">
        <v>0</v>
      </c>
      <c r="BO29" s="176">
        <v>0</v>
      </c>
      <c r="BP29" s="176">
        <v>0</v>
      </c>
      <c r="BQ29" s="176">
        <v>0</v>
      </c>
      <c r="BR29" s="176">
        <v>0</v>
      </c>
      <c r="BS29" s="176">
        <v>0</v>
      </c>
      <c r="BT29" s="176">
        <v>7624</v>
      </c>
      <c r="BU29" s="176">
        <v>0</v>
      </c>
      <c r="BV29" s="176">
        <v>0</v>
      </c>
      <c r="BW29" s="513">
        <f>SUM(B29:BV29)</f>
        <v>4423384.540000001</v>
      </c>
    </row>
    <row r="30" spans="1:90" x14ac:dyDescent="0.2">
      <c r="A30" s="55"/>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row>
    <row r="31" spans="1:90" s="30" customFormat="1" ht="15" thickBot="1" x14ac:dyDescent="0.25">
      <c r="A31" s="53" t="s">
        <v>343</v>
      </c>
      <c r="B31" s="47">
        <v>2456941.2699999996</v>
      </c>
      <c r="C31" s="47">
        <v>142673.54000000004</v>
      </c>
      <c r="D31" s="47">
        <v>2893662</v>
      </c>
      <c r="E31" s="47">
        <v>1240804.1999999941</v>
      </c>
      <c r="F31" s="47">
        <v>2679291.1299999859</v>
      </c>
      <c r="G31" s="47">
        <v>5256222.5600000126</v>
      </c>
      <c r="H31" s="47">
        <v>5059569.8399999626</v>
      </c>
      <c r="I31" s="47">
        <v>2704863.0300000147</v>
      </c>
      <c r="J31" s="47">
        <v>320067.14000000665</v>
      </c>
      <c r="K31" s="47">
        <v>156931.41999999934</v>
      </c>
      <c r="L31" s="47">
        <v>632702.25999998767</v>
      </c>
      <c r="M31" s="47">
        <v>161711.0399999998</v>
      </c>
      <c r="N31" s="47">
        <v>437912.41000000341</v>
      </c>
      <c r="O31" s="47">
        <v>23064142.189999983</v>
      </c>
      <c r="P31" s="47">
        <v>2677785.2699999735</v>
      </c>
      <c r="Q31" s="47">
        <v>17760761.889999926</v>
      </c>
      <c r="R31" s="47">
        <v>1379293.0199999921</v>
      </c>
      <c r="S31" s="47">
        <v>538573.02000000211</v>
      </c>
      <c r="T31" s="47">
        <v>2795763.4200000027</v>
      </c>
      <c r="U31" s="47">
        <v>2657567.0000000056</v>
      </c>
      <c r="V31" s="47">
        <v>399320.42999999761</v>
      </c>
      <c r="W31" s="47">
        <v>5821250.0099999979</v>
      </c>
      <c r="X31" s="47">
        <v>563563.43000000529</v>
      </c>
      <c r="Y31" s="47">
        <v>4678220.3100000415</v>
      </c>
      <c r="Z31" s="47">
        <v>3212163.639999995</v>
      </c>
      <c r="AA31" s="47">
        <v>3623608</v>
      </c>
      <c r="AB31" s="47">
        <v>125782.58999999845</v>
      </c>
      <c r="AC31" s="47">
        <v>21398423.399999969</v>
      </c>
      <c r="AD31" s="47">
        <v>31260.52999999997</v>
      </c>
      <c r="AE31" s="47">
        <v>206326.47999999952</v>
      </c>
      <c r="AF31" s="47">
        <v>16614447</v>
      </c>
      <c r="AG31" s="47">
        <v>258330672.11000022</v>
      </c>
      <c r="AH31" s="47">
        <v>25585055.89000009</v>
      </c>
      <c r="AI31" s="47">
        <v>218973.16000000015</v>
      </c>
      <c r="AJ31" s="47">
        <v>446891</v>
      </c>
      <c r="AK31" s="47">
        <v>1757249</v>
      </c>
      <c r="AL31" s="47">
        <v>8322335.9899999648</v>
      </c>
      <c r="AM31" s="47">
        <v>459698.58999999659</v>
      </c>
      <c r="AN31" s="47">
        <v>1144416.7299999995</v>
      </c>
      <c r="AO31" s="47">
        <v>13839017.18</v>
      </c>
      <c r="AP31" s="47">
        <v>772229.14999999898</v>
      </c>
      <c r="AQ31" s="47">
        <v>3237253</v>
      </c>
      <c r="AR31" s="47">
        <v>3319092.2099999879</v>
      </c>
      <c r="AS31" s="47">
        <v>4145205.5800000196</v>
      </c>
      <c r="AT31" s="47">
        <v>1017410.3999999957</v>
      </c>
      <c r="AU31" s="47">
        <v>2167799.5100000054</v>
      </c>
      <c r="AV31" s="47">
        <v>2204518.4799999688</v>
      </c>
      <c r="AW31" s="47">
        <v>-748426.99000000092</v>
      </c>
      <c r="AX31" s="47">
        <v>4707730.0700000376</v>
      </c>
      <c r="AY31" s="47">
        <v>752067.61999999825</v>
      </c>
      <c r="AZ31" s="47">
        <v>1050128.9199999962</v>
      </c>
      <c r="BA31" s="47">
        <v>2901888.679999996</v>
      </c>
      <c r="BB31" s="47">
        <v>291383.74000000348</v>
      </c>
      <c r="BC31" s="47">
        <v>379744.35000000009</v>
      </c>
      <c r="BD31" s="47">
        <v>2792686.0800000168</v>
      </c>
      <c r="BE31" s="47">
        <v>34493741.300000027</v>
      </c>
      <c r="BF31" s="47">
        <v>2110966.3800000055</v>
      </c>
      <c r="BG31" s="47">
        <v>112919.18000000017</v>
      </c>
      <c r="BH31" s="47">
        <v>369895.34000000032</v>
      </c>
      <c r="BI31" s="47">
        <v>314081.85999999661</v>
      </c>
      <c r="BJ31" s="47">
        <v>1588078.4900000039</v>
      </c>
      <c r="BK31" s="47">
        <v>1453979.4100000113</v>
      </c>
      <c r="BL31" s="47">
        <v>546693.59999999637</v>
      </c>
      <c r="BM31" s="47">
        <v>85423388.450000405</v>
      </c>
      <c r="BN31" s="47">
        <v>11603596</v>
      </c>
      <c r="BO31" s="47">
        <v>293240.25999999698</v>
      </c>
      <c r="BP31" s="47">
        <v>8154526</v>
      </c>
      <c r="BQ31" s="47">
        <v>1102676.7199999969</v>
      </c>
      <c r="BR31" s="47">
        <v>198823.17000000039</v>
      </c>
      <c r="BS31" s="47">
        <v>330457</v>
      </c>
      <c r="BT31" s="47">
        <v>2243483</v>
      </c>
      <c r="BU31" s="47">
        <v>4932633.7600000054</v>
      </c>
      <c r="BV31" s="47">
        <v>2982154.2999999993</v>
      </c>
      <c r="BW31" s="47">
        <f t="shared" ref="BW31" si="3">BW27+BW29</f>
        <v>629041958.1400001</v>
      </c>
      <c r="BX31" s="184"/>
      <c r="BY31" s="17"/>
      <c r="BZ31" s="17"/>
      <c r="CA31" s="17"/>
      <c r="CB31" s="17"/>
      <c r="CC31" s="17"/>
      <c r="CD31" s="17"/>
      <c r="CE31" s="17"/>
      <c r="CF31" s="17"/>
      <c r="CG31" s="17"/>
      <c r="CH31" s="17"/>
      <c r="CI31" s="17"/>
      <c r="CJ31" s="17"/>
      <c r="CK31" s="17"/>
      <c r="CL31" s="17"/>
    </row>
    <row r="32" spans="1:90" ht="15" thickTop="1" x14ac:dyDescent="0.2"/>
    <row r="492" spans="1:1" x14ac:dyDescent="0.2">
      <c r="A492" s="49" t="s">
        <v>117</v>
      </c>
    </row>
  </sheetData>
  <phoneticPr fontId="2" type="noConversion"/>
  <printOptions verticalCentered="1"/>
  <pageMargins left="0.70866141732283472" right="0.19685039370078741" top="1.0629921259842521" bottom="0.74803149606299213" header="0.27559055118110237" footer="0.35433070866141736"/>
  <pageSetup scale="95" orientation="landscape" errors="NA" r:id="rId1"/>
  <headerFooter alignWithMargins="0">
    <oddHeader>&amp;L&amp;G&amp;R2013 Yearbook of
Electricity Distributors</oddHeader>
    <oddFooter>&amp;C&amp;P</oddFooter>
  </headerFooter>
  <colBreaks count="12" manualBreakCount="12">
    <brk id="7" max="26" man="1"/>
    <brk id="13" max="28" man="1"/>
    <brk id="19" max="28" man="1"/>
    <brk id="25" max="28" man="1"/>
    <brk id="31" max="28" man="1"/>
    <brk id="37" max="28" man="1"/>
    <brk id="43" max="28" man="1"/>
    <brk id="49" max="28" man="1"/>
    <brk id="55" max="28" man="1"/>
    <brk id="61" max="28" man="1"/>
    <brk id="67" max="28" man="1"/>
    <brk id="73" max="28"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35"/>
  </sheetPr>
  <dimension ref="A1:CK498"/>
  <sheetViews>
    <sheetView view="pageBreakPreview" zoomScaleNormal="70" zoomScaleSheetLayoutView="100" workbookViewId="0">
      <pane xSplit="2" ySplit="4" topLeftCell="C8"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2: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2: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2: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2: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2: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2: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2: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2: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2: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2:89" ht="14.25" customHeight="1" x14ac:dyDescent="0.2">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2: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2:89" ht="14.25" customHeight="1" x14ac:dyDescent="0.2">
      <c r="B12" s="38"/>
      <c r="CH12" s="143"/>
    </row>
    <row r="13" spans="2: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2: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2: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2: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I1:I4"/>
    <mergeCell ref="C1:C4"/>
    <mergeCell ref="D1:D4"/>
    <mergeCell ref="E1:E4"/>
    <mergeCell ref="H1:H4"/>
    <mergeCell ref="G1:G4"/>
    <mergeCell ref="F1:F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Z1:Z4"/>
    <mergeCell ref="AA1:AA4"/>
    <mergeCell ref="AB1:AB4"/>
    <mergeCell ref="AC1:AC4"/>
    <mergeCell ref="AD1:AD4"/>
    <mergeCell ref="AE1:AE4"/>
    <mergeCell ref="AF1:AF4"/>
    <mergeCell ref="AG1:AG4"/>
    <mergeCell ref="AH1:AH4"/>
    <mergeCell ref="AI1:AI4"/>
    <mergeCell ref="AJ1:AJ4"/>
    <mergeCell ref="AK1:AK4"/>
    <mergeCell ref="AL1:AL4"/>
    <mergeCell ref="AM1:AM4"/>
    <mergeCell ref="AN1:AN4"/>
    <mergeCell ref="AO1:AO4"/>
    <mergeCell ref="AP1:AP4"/>
    <mergeCell ref="AQ1:AQ4"/>
    <mergeCell ref="AR1:AR4"/>
    <mergeCell ref="AS1:AS4"/>
    <mergeCell ref="AT1:AT4"/>
    <mergeCell ref="AU1:AU4"/>
    <mergeCell ref="AV1:AV4"/>
    <mergeCell ref="AW1:AW4"/>
    <mergeCell ref="AX1:AX4"/>
    <mergeCell ref="AY1:AY4"/>
    <mergeCell ref="AZ1:AZ4"/>
    <mergeCell ref="BA1:BA4"/>
    <mergeCell ref="BB1:BB4"/>
    <mergeCell ref="BC1:BC4"/>
    <mergeCell ref="BD1:BD4"/>
    <mergeCell ref="BE1:BE4"/>
    <mergeCell ref="BF1:BF4"/>
    <mergeCell ref="BG1:BG4"/>
    <mergeCell ref="BH1:BH4"/>
    <mergeCell ref="BI1:BI4"/>
    <mergeCell ref="BJ1:BJ4"/>
    <mergeCell ref="BK1:BK4"/>
    <mergeCell ref="BL1:BL4"/>
    <mergeCell ref="BM1:BM4"/>
    <mergeCell ref="BN1:BN4"/>
    <mergeCell ref="BO1:BO4"/>
    <mergeCell ref="BP1:BP4"/>
    <mergeCell ref="BQ1:BQ4"/>
    <mergeCell ref="BR1:BR4"/>
    <mergeCell ref="BS1:BS4"/>
    <mergeCell ref="BT1:BT4"/>
    <mergeCell ref="BU1:BU4"/>
    <mergeCell ref="BV1:BV4"/>
    <mergeCell ref="BW1:BW4"/>
    <mergeCell ref="BX1:BX4"/>
    <mergeCell ref="BY1:BY4"/>
    <mergeCell ref="BZ1:BZ4"/>
    <mergeCell ref="CA1:CA4"/>
    <mergeCell ref="CB1:CB4"/>
    <mergeCell ref="CC1:CC4"/>
    <mergeCell ref="CD1:CD4"/>
    <mergeCell ref="CE1:CE4"/>
    <mergeCell ref="CJ1:CJ4"/>
    <mergeCell ref="CK1:CK4"/>
    <mergeCell ref="CF1:CF4"/>
    <mergeCell ref="CG1:CG4"/>
    <mergeCell ref="CH1:CH4"/>
    <mergeCell ref="CI1:CI4"/>
  </mergeCells>
  <phoneticPr fontId="2" type="noConversion"/>
  <printOptions verticalCentered="1"/>
  <pageMargins left="0.74803149606299213" right="0.19685039370078741" top="1.0629921259842521" bottom="0.74803149606299213" header="0.27559055118110237" footer="0.35433070866141736"/>
  <pageSetup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35"/>
  </sheetPr>
  <dimension ref="A1:CP487"/>
  <sheetViews>
    <sheetView showGridLines="0" view="pageBreakPreview" zoomScale="95" zoomScaleNormal="100" zoomScaleSheetLayoutView="95" workbookViewId="0">
      <pane xSplit="1" ySplit="1" topLeftCell="B2" activePane="bottomRight" state="frozen"/>
      <selection activeCell="H27" sqref="H27"/>
      <selection pane="topRight" activeCell="H27" sqref="H27"/>
      <selection pane="bottomLeft" activeCell="H27" sqref="H27"/>
      <selection pane="bottomRight" activeCell="H31" sqref="H31"/>
    </sheetView>
  </sheetViews>
  <sheetFormatPr defaultColWidth="14.140625" defaultRowHeight="14.25" x14ac:dyDescent="0.2"/>
  <cols>
    <col min="1" max="1" width="37.42578125" style="243" customWidth="1"/>
    <col min="2" max="34" width="15.5703125" style="48" customWidth="1"/>
    <col min="35" max="35" width="15.5703125" style="244" customWidth="1"/>
    <col min="36" max="66" width="15.5703125" style="48" customWidth="1"/>
    <col min="67" max="67" width="15.5703125" style="244" customWidth="1"/>
    <col min="68" max="74" width="15.5703125" style="48" customWidth="1"/>
    <col min="75" max="75" width="15.5703125" style="28" customWidth="1"/>
    <col min="76" max="76" width="15.5703125" style="48" customWidth="1"/>
    <col min="77" max="77" width="15.5703125" style="28" customWidth="1"/>
    <col min="78" max="78" width="15.5703125" style="48" customWidth="1"/>
    <col min="79" max="79" width="15.5703125" style="17" customWidth="1"/>
    <col min="80" max="94" width="14.140625" style="17" customWidth="1"/>
    <col min="95" max="16384" width="14.140625" style="11"/>
  </cols>
  <sheetData>
    <row r="1" spans="1:94" s="173" customFormat="1" ht="51" x14ac:dyDescent="0.2">
      <c r="A1" s="375" t="s">
        <v>350</v>
      </c>
      <c r="B1" s="179" t="s">
        <v>214</v>
      </c>
      <c r="C1" s="179" t="s">
        <v>225</v>
      </c>
      <c r="D1" s="179" t="s">
        <v>226</v>
      </c>
      <c r="E1" s="179" t="s">
        <v>227</v>
      </c>
      <c r="F1" s="179" t="s">
        <v>228</v>
      </c>
      <c r="G1" s="179" t="s">
        <v>229</v>
      </c>
      <c r="H1" s="179" t="s">
        <v>230</v>
      </c>
      <c r="I1" s="179" t="s">
        <v>215</v>
      </c>
      <c r="J1" s="179" t="s">
        <v>231</v>
      </c>
      <c r="K1" s="179" t="s">
        <v>232</v>
      </c>
      <c r="L1" s="503" t="s">
        <v>322</v>
      </c>
      <c r="M1" s="179" t="s">
        <v>233</v>
      </c>
      <c r="N1" s="179" t="s">
        <v>234</v>
      </c>
      <c r="O1" s="179" t="s">
        <v>235</v>
      </c>
      <c r="P1" s="225" t="s">
        <v>323</v>
      </c>
      <c r="Q1" s="179" t="s">
        <v>217</v>
      </c>
      <c r="R1" s="179" t="s">
        <v>236</v>
      </c>
      <c r="S1" s="179" t="s">
        <v>237</v>
      </c>
      <c r="T1" s="179" t="s">
        <v>238</v>
      </c>
      <c r="U1" s="179" t="s">
        <v>239</v>
      </c>
      <c r="V1" s="179" t="s">
        <v>240</v>
      </c>
      <c r="W1" s="179" t="s">
        <v>241</v>
      </c>
      <c r="X1" s="179" t="s">
        <v>242</v>
      </c>
      <c r="Y1" s="179" t="s">
        <v>243</v>
      </c>
      <c r="Z1" s="179" t="s">
        <v>155</v>
      </c>
      <c r="AA1" s="179" t="s">
        <v>156</v>
      </c>
      <c r="AB1" s="179" t="s">
        <v>158</v>
      </c>
      <c r="AC1" s="179" t="s">
        <v>157</v>
      </c>
      <c r="AD1" s="179" t="s">
        <v>159</v>
      </c>
      <c r="AE1" s="179" t="s">
        <v>160</v>
      </c>
      <c r="AF1" s="179" t="s">
        <v>161</v>
      </c>
      <c r="AG1" s="179" t="s">
        <v>162</v>
      </c>
      <c r="AH1" s="179" t="s">
        <v>163</v>
      </c>
      <c r="AI1" s="288" t="s">
        <v>164</v>
      </c>
      <c r="AJ1" s="179" t="s">
        <v>165</v>
      </c>
      <c r="AK1" s="179" t="s">
        <v>56</v>
      </c>
      <c r="AL1" s="179" t="s">
        <v>167</v>
      </c>
      <c r="AM1" s="179" t="s">
        <v>168</v>
      </c>
      <c r="AN1" s="179" t="s">
        <v>169</v>
      </c>
      <c r="AO1" s="179" t="s">
        <v>170</v>
      </c>
      <c r="AP1" s="179" t="s">
        <v>176</v>
      </c>
      <c r="AQ1" s="179" t="s">
        <v>177</v>
      </c>
      <c r="AR1" s="225" t="s">
        <v>324</v>
      </c>
      <c r="AS1" s="179" t="s">
        <v>57</v>
      </c>
      <c r="AT1" s="179" t="s">
        <v>180</v>
      </c>
      <c r="AU1" s="179" t="s">
        <v>244</v>
      </c>
      <c r="AV1" s="179" t="s">
        <v>245</v>
      </c>
      <c r="AW1" s="179" t="s">
        <v>246</v>
      </c>
      <c r="AX1" s="179" t="s">
        <v>247</v>
      </c>
      <c r="AY1" s="179" t="s">
        <v>248</v>
      </c>
      <c r="AZ1" s="179" t="s">
        <v>249</v>
      </c>
      <c r="BA1" s="179" t="s">
        <v>250</v>
      </c>
      <c r="BB1" s="179" t="s">
        <v>251</v>
      </c>
      <c r="BC1" s="179" t="s">
        <v>253</v>
      </c>
      <c r="BD1" s="179" t="s">
        <v>254</v>
      </c>
      <c r="BE1" s="179" t="s">
        <v>31</v>
      </c>
      <c r="BF1" s="179" t="s">
        <v>252</v>
      </c>
      <c r="BG1" s="179" t="s">
        <v>255</v>
      </c>
      <c r="BH1" s="179" t="s">
        <v>256</v>
      </c>
      <c r="BI1" s="179" t="s">
        <v>257</v>
      </c>
      <c r="BJ1" s="179" t="s">
        <v>258</v>
      </c>
      <c r="BK1" s="179" t="s">
        <v>259</v>
      </c>
      <c r="BL1" s="179" t="s">
        <v>260</v>
      </c>
      <c r="BM1" s="179" t="s">
        <v>261</v>
      </c>
      <c r="BN1" s="179" t="s">
        <v>0</v>
      </c>
      <c r="BO1" s="288" t="s">
        <v>262</v>
      </c>
      <c r="BP1" s="179" t="s">
        <v>263</v>
      </c>
      <c r="BQ1" s="179" t="s">
        <v>264</v>
      </c>
      <c r="BR1" s="179" t="s">
        <v>265</v>
      </c>
      <c r="BS1" s="179" t="s">
        <v>266</v>
      </c>
      <c r="BT1" s="179" t="s">
        <v>208</v>
      </c>
      <c r="BU1" s="179" t="s">
        <v>209</v>
      </c>
      <c r="BV1" s="179" t="s">
        <v>210</v>
      </c>
      <c r="BW1" s="174"/>
      <c r="BX1" s="174"/>
      <c r="BY1" s="174"/>
      <c r="BZ1" s="174"/>
    </row>
    <row r="2" spans="1:94" ht="14.25" customHeight="1" x14ac:dyDescent="0.2">
      <c r="A2" s="588"/>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246"/>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246"/>
      <c r="BP2" s="80"/>
      <c r="BQ2" s="80"/>
      <c r="BR2" s="80"/>
      <c r="BS2" s="80"/>
      <c r="BT2" s="80"/>
      <c r="BU2" s="80"/>
      <c r="BV2" s="80"/>
      <c r="BW2" s="80"/>
      <c r="BX2" s="80"/>
      <c r="BY2" s="80"/>
      <c r="BZ2" s="80"/>
    </row>
    <row r="3" spans="1:94" ht="14.25" hidden="1" customHeight="1" x14ac:dyDescent="0.2">
      <c r="A3" s="589"/>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29"/>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29"/>
      <c r="BP3" s="28"/>
      <c r="BQ3" s="28"/>
      <c r="BR3" s="28"/>
      <c r="BS3" s="28"/>
      <c r="BT3" s="28"/>
      <c r="BU3" s="28"/>
      <c r="BV3" s="28"/>
      <c r="BX3" s="28"/>
      <c r="BZ3" s="28"/>
    </row>
    <row r="4" spans="1:94" x14ac:dyDescent="0.2">
      <c r="A4" s="2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29"/>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29"/>
      <c r="BP4" s="28"/>
      <c r="BQ4" s="28"/>
      <c r="BR4" s="28"/>
      <c r="BS4" s="28"/>
      <c r="BT4" s="28"/>
      <c r="BU4" s="28"/>
      <c r="BV4" s="28"/>
      <c r="BX4" s="28"/>
      <c r="BZ4" s="28"/>
    </row>
    <row r="5" spans="1:94" ht="14.25" customHeight="1" x14ac:dyDescent="0.2">
      <c r="A5" s="228" t="s">
        <v>136</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29"/>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29"/>
      <c r="BP5" s="28"/>
      <c r="BQ5" s="28"/>
      <c r="BR5" s="28"/>
      <c r="BS5" s="28"/>
      <c r="BT5" s="28"/>
      <c r="BU5" s="28"/>
      <c r="BV5" s="28"/>
      <c r="BX5" s="28"/>
      <c r="BZ5" s="28"/>
      <c r="CF5" s="124"/>
    </row>
    <row r="6" spans="1:94" ht="14.25" customHeight="1" x14ac:dyDescent="0.2">
      <c r="A6" s="231" t="s">
        <v>212</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235"/>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235"/>
      <c r="BP6" s="70"/>
      <c r="BQ6" s="70"/>
      <c r="BR6" s="70"/>
      <c r="BS6" s="70"/>
      <c r="BT6" s="70"/>
      <c r="BU6" s="70"/>
      <c r="BV6" s="70"/>
      <c r="BW6" s="70"/>
      <c r="BX6" s="70"/>
      <c r="BY6" s="70"/>
      <c r="BZ6" s="70"/>
      <c r="CF6" s="124"/>
    </row>
    <row r="7" spans="1:94" ht="14.25" customHeight="1" x14ac:dyDescent="0.2">
      <c r="A7" s="376" t="s">
        <v>137</v>
      </c>
      <c r="B7" s="535">
        <v>1.9867285075281718</v>
      </c>
      <c r="C7" s="535">
        <v>1.3904520102441404</v>
      </c>
      <c r="D7" s="535">
        <v>1.659771598928039</v>
      </c>
      <c r="E7" s="535">
        <v>1.8562863729721548</v>
      </c>
      <c r="F7" s="535">
        <v>2.0472184442792649</v>
      </c>
      <c r="G7" s="535">
        <v>2.2998447077037434</v>
      </c>
      <c r="H7" s="535">
        <v>2.3231080432678186</v>
      </c>
      <c r="I7" s="535">
        <v>0.33779778045267844</v>
      </c>
      <c r="J7" s="535">
        <v>2.0840981093770519</v>
      </c>
      <c r="K7" s="535">
        <v>1.7534030627139798</v>
      </c>
      <c r="L7" s="535">
        <v>1.2470786291982565</v>
      </c>
      <c r="M7" s="535">
        <v>3.1356134378211573</v>
      </c>
      <c r="N7" s="535">
        <v>3.1032584840023287</v>
      </c>
      <c r="O7" s="535">
        <v>1.4530884530971764</v>
      </c>
      <c r="P7" s="535">
        <v>1.1551958995542875</v>
      </c>
      <c r="Q7" s="535">
        <v>1.1819282828145397</v>
      </c>
      <c r="R7" s="535">
        <v>0.74720317854526985</v>
      </c>
      <c r="S7" s="535">
        <v>1.1724890318798808</v>
      </c>
      <c r="T7" s="535">
        <v>1.0113005269482933</v>
      </c>
      <c r="U7" s="535">
        <v>0.48389885820748274</v>
      </c>
      <c r="V7" s="535">
        <v>3.3808018573162881</v>
      </c>
      <c r="W7" s="535">
        <v>0.47777921522468375</v>
      </c>
      <c r="X7" s="535">
        <v>1.321811082706857</v>
      </c>
      <c r="Y7" s="535">
        <v>1.3306885129306958</v>
      </c>
      <c r="Z7" s="535">
        <v>1.6598266488585047</v>
      </c>
      <c r="AA7" s="535">
        <v>1.0645827699011405</v>
      </c>
      <c r="AB7" s="535">
        <v>2.520336808152789</v>
      </c>
      <c r="AC7" s="535">
        <v>0.57598334204532864</v>
      </c>
      <c r="AD7" s="535">
        <v>1.5400110180033881</v>
      </c>
      <c r="AE7" s="535">
        <v>0.96685019835637531</v>
      </c>
      <c r="AF7" s="535">
        <v>0.89405134951434329</v>
      </c>
      <c r="AG7" s="535">
        <v>1.0026743157657956</v>
      </c>
      <c r="AH7" s="535">
        <v>1.0693244237703594</v>
      </c>
      <c r="AI7" s="536">
        <v>0.63457058782388731</v>
      </c>
      <c r="AJ7" s="535">
        <v>1.9722256635949957</v>
      </c>
      <c r="AK7" s="535">
        <v>1.1120107879390841</v>
      </c>
      <c r="AL7" s="535">
        <v>2.1406983909948214</v>
      </c>
      <c r="AM7" s="535">
        <v>2.743373303117755</v>
      </c>
      <c r="AN7" s="535">
        <v>0.86251650454545004</v>
      </c>
      <c r="AO7" s="535">
        <v>1.1272746438729051</v>
      </c>
      <c r="AP7" s="535">
        <v>0.9251600432015572</v>
      </c>
      <c r="AQ7" s="535">
        <v>1.6791479315143389</v>
      </c>
      <c r="AR7" s="535">
        <v>2.6887846820206183</v>
      </c>
      <c r="AS7" s="535">
        <v>1.8682008177209779</v>
      </c>
      <c r="AT7" s="535">
        <v>0.67679590035841808</v>
      </c>
      <c r="AU7" s="535">
        <v>1.344050510658878</v>
      </c>
      <c r="AV7" s="535">
        <v>1.6490707867433418</v>
      </c>
      <c r="AW7" s="535">
        <v>1.5879720653011289</v>
      </c>
      <c r="AX7" s="535">
        <v>1.8003357618483218</v>
      </c>
      <c r="AY7" s="535">
        <v>1.2239778124410035</v>
      </c>
      <c r="AZ7" s="535">
        <v>1.4875325166887949</v>
      </c>
      <c r="BA7" s="535">
        <v>1.1943854064412172</v>
      </c>
      <c r="BB7" s="535">
        <v>1.5443204723439901</v>
      </c>
      <c r="BC7" s="535">
        <v>1.531390210889108</v>
      </c>
      <c r="BD7" s="535">
        <v>1.7881126333962292</v>
      </c>
      <c r="BE7" s="535">
        <v>0.76841536232319396</v>
      </c>
      <c r="BF7" s="535">
        <v>1.0645399328972043</v>
      </c>
      <c r="BG7" s="535">
        <v>1.7053988131040685</v>
      </c>
      <c r="BH7" s="535">
        <v>1.1961016768480237</v>
      </c>
      <c r="BI7" s="535">
        <v>1.0004411383868572</v>
      </c>
      <c r="BJ7" s="535">
        <v>1.4152609192651526</v>
      </c>
      <c r="BK7" s="535">
        <v>1.4046082638903825</v>
      </c>
      <c r="BL7" s="535">
        <v>2.2216430558432227</v>
      </c>
      <c r="BM7" s="535">
        <v>0.7959868781857109</v>
      </c>
      <c r="BN7" s="535">
        <v>1.138892122961598</v>
      </c>
      <c r="BO7" s="536">
        <v>2.2715110678990769</v>
      </c>
      <c r="BP7" s="535">
        <v>0.96603541983910213</v>
      </c>
      <c r="BQ7" s="535">
        <v>1.4160730136690696</v>
      </c>
      <c r="BR7" s="535">
        <v>1.5210969801935517</v>
      </c>
      <c r="BS7" s="535">
        <v>0.51123081371056966</v>
      </c>
      <c r="BT7" s="535">
        <v>1.3677603224919885</v>
      </c>
      <c r="BU7" s="535">
        <v>1.6539913332170548</v>
      </c>
      <c r="BV7" s="535">
        <v>2.1461608930540201</v>
      </c>
      <c r="BW7" s="121"/>
      <c r="BX7" s="121"/>
      <c r="BY7" s="121"/>
      <c r="BZ7" s="121"/>
    </row>
    <row r="8" spans="1:94" ht="14.25" customHeight="1" x14ac:dyDescent="0.2">
      <c r="A8" s="376" t="s">
        <v>138</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291"/>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291"/>
      <c r="BP8" s="122"/>
      <c r="BQ8" s="122"/>
      <c r="BR8" s="122"/>
      <c r="BS8" s="122"/>
      <c r="BT8" s="122"/>
      <c r="BU8" s="122"/>
      <c r="BV8" s="122"/>
      <c r="BW8" s="57"/>
      <c r="BX8" s="57"/>
      <c r="BY8" s="57"/>
      <c r="BZ8" s="57"/>
      <c r="CA8" s="78"/>
    </row>
    <row r="9" spans="1:94" ht="14.25" customHeight="1" x14ac:dyDescent="0.2">
      <c r="A9" s="228" t="s">
        <v>212</v>
      </c>
      <c r="B9" s="535"/>
      <c r="C9" s="535"/>
      <c r="D9" s="535"/>
      <c r="E9" s="535"/>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6"/>
      <c r="AJ9" s="535"/>
      <c r="AK9" s="535"/>
      <c r="AL9" s="535"/>
      <c r="AM9" s="535"/>
      <c r="AN9" s="535"/>
      <c r="AO9" s="535"/>
      <c r="AP9" s="535"/>
      <c r="AQ9" s="535"/>
      <c r="AR9" s="535"/>
      <c r="AS9" s="535"/>
      <c r="AT9" s="535"/>
      <c r="AU9" s="535"/>
      <c r="AV9" s="535"/>
      <c r="AW9" s="535"/>
      <c r="AX9" s="535"/>
      <c r="AY9" s="535"/>
      <c r="AZ9" s="535"/>
      <c r="BA9" s="535"/>
      <c r="BB9" s="535"/>
      <c r="BC9" s="535"/>
      <c r="BD9" s="535"/>
      <c r="BE9" s="535"/>
      <c r="BF9" s="535"/>
      <c r="BG9" s="535"/>
      <c r="BH9" s="535"/>
      <c r="BI9" s="535"/>
      <c r="BJ9" s="535"/>
      <c r="BK9" s="535"/>
      <c r="BL9" s="535"/>
      <c r="BM9" s="535"/>
      <c r="BN9" s="535"/>
      <c r="BO9" s="536"/>
      <c r="BP9" s="535"/>
      <c r="BQ9" s="535"/>
      <c r="BR9" s="535"/>
      <c r="BS9" s="535"/>
      <c r="BT9" s="535"/>
      <c r="BU9" s="535"/>
      <c r="BV9" s="535"/>
      <c r="BW9" s="70"/>
      <c r="BX9" s="70"/>
      <c r="BY9" s="70"/>
      <c r="BZ9" s="70"/>
      <c r="CA9" s="79"/>
    </row>
    <row r="10" spans="1:94" ht="14.25" customHeight="1" x14ac:dyDescent="0.2">
      <c r="A10" s="228" t="s">
        <v>87</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291"/>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291"/>
      <c r="BP10" s="122"/>
      <c r="BQ10" s="122"/>
      <c r="BR10" s="122"/>
      <c r="BS10" s="122"/>
      <c r="BT10" s="122"/>
      <c r="BU10" s="122"/>
      <c r="BV10" s="122"/>
      <c r="BW10" s="57"/>
      <c r="BX10" s="57"/>
      <c r="BY10" s="57"/>
      <c r="BZ10" s="57"/>
      <c r="CA10" s="78"/>
    </row>
    <row r="11" spans="1:94" x14ac:dyDescent="0.2">
      <c r="A11" s="237"/>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291"/>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291"/>
      <c r="BP11" s="122"/>
      <c r="BQ11" s="122"/>
      <c r="BR11" s="122"/>
      <c r="BS11" s="122"/>
      <c r="BT11" s="122"/>
      <c r="BU11" s="122"/>
      <c r="BV11" s="122"/>
      <c r="BX11" s="28"/>
      <c r="BZ11" s="28"/>
    </row>
    <row r="12" spans="1:94" s="208" customFormat="1" ht="15" customHeight="1" x14ac:dyDescent="0.2">
      <c r="A12" s="373" t="s">
        <v>139</v>
      </c>
      <c r="B12" s="536">
        <v>0.4839910866734613</v>
      </c>
      <c r="C12" s="536">
        <v>0.20107895585913776</v>
      </c>
      <c r="D12" s="536">
        <v>0.30612987649017448</v>
      </c>
      <c r="E12" s="536">
        <v>0.24029692303712896</v>
      </c>
      <c r="F12" s="536">
        <v>0.40958317435703206</v>
      </c>
      <c r="G12" s="536">
        <v>0.36075608163441875</v>
      </c>
      <c r="H12" s="536">
        <v>0.26285816800507711</v>
      </c>
      <c r="I12" s="536">
        <v>0.38416708179846787</v>
      </c>
      <c r="J12" s="536">
        <v>0.35722822683824557</v>
      </c>
      <c r="K12" s="536">
        <v>0</v>
      </c>
      <c r="L12" s="536">
        <v>0.37779283185646262</v>
      </c>
      <c r="M12" s="536">
        <v>0</v>
      </c>
      <c r="N12" s="536">
        <v>0.23143990481864654</v>
      </c>
      <c r="O12" s="536">
        <v>0.41812138190974696</v>
      </c>
      <c r="P12" s="536">
        <v>0.3650659211155633</v>
      </c>
      <c r="Q12" s="536">
        <v>0.21603361960437506</v>
      </c>
      <c r="R12" s="536">
        <v>0.35693280973684055</v>
      </c>
      <c r="S12" s="536">
        <v>0.21981890836098672</v>
      </c>
      <c r="T12" s="536">
        <v>9.0277293658784161E-2</v>
      </c>
      <c r="U12" s="536">
        <v>0.45145433966247783</v>
      </c>
      <c r="V12" s="536">
        <v>0</v>
      </c>
      <c r="W12" s="536">
        <v>0.43336906640690354</v>
      </c>
      <c r="X12" s="536">
        <v>0.37149163714279132</v>
      </c>
      <c r="Y12" s="536">
        <v>0.35270856307294995</v>
      </c>
      <c r="Z12" s="536">
        <v>0.19918645522771067</v>
      </c>
      <c r="AA12" s="536">
        <v>0.39303626559629112</v>
      </c>
      <c r="AB12" s="536">
        <v>0.22946023045340841</v>
      </c>
      <c r="AC12" s="536">
        <v>0.28163825794625291</v>
      </c>
      <c r="AD12" s="536">
        <v>2.6622066362394146E-2</v>
      </c>
      <c r="AE12" s="536">
        <v>0.16107000755660145</v>
      </c>
      <c r="AF12" s="536">
        <v>0.47280640097086435</v>
      </c>
      <c r="AG12" s="536">
        <v>0.12721294785474199</v>
      </c>
      <c r="AH12" s="536">
        <v>0.48914305387240115</v>
      </c>
      <c r="AI12" s="536">
        <v>0.43337463950685673</v>
      </c>
      <c r="AJ12" s="536">
        <v>0.33082132511010054</v>
      </c>
      <c r="AK12" s="536">
        <v>0.47707820904837328</v>
      </c>
      <c r="AL12" s="536">
        <v>0.32489792718070343</v>
      </c>
      <c r="AM12" s="536">
        <v>0.39758832595489302</v>
      </c>
      <c r="AN12" s="536">
        <v>0.22290643099008822</v>
      </c>
      <c r="AO12" s="536">
        <v>0.26821434747632367</v>
      </c>
      <c r="AP12" s="536">
        <v>0.27694415881261464</v>
      </c>
      <c r="AQ12" s="536">
        <v>0.35757803781637199</v>
      </c>
      <c r="AR12" s="536">
        <v>0.27467022447170159</v>
      </c>
      <c r="AS12" s="536">
        <v>0.32921438834182365</v>
      </c>
      <c r="AT12" s="536">
        <v>0.27229078182504257</v>
      </c>
      <c r="AU12" s="536">
        <v>0.4070377249408384</v>
      </c>
      <c r="AV12" s="536">
        <v>0.2856355574091054</v>
      </c>
      <c r="AW12" s="536">
        <v>0.45487907705518305</v>
      </c>
      <c r="AX12" s="536">
        <v>0.38024523569215041</v>
      </c>
      <c r="AY12" s="536">
        <v>0.35051715587067961</v>
      </c>
      <c r="AZ12" s="536">
        <v>0.3544329837927887</v>
      </c>
      <c r="BA12" s="536">
        <v>0.26974130072863306</v>
      </c>
      <c r="BB12" s="536">
        <v>0.24456720663482209</v>
      </c>
      <c r="BC12" s="536">
        <v>0.2431125769601272</v>
      </c>
      <c r="BD12" s="536">
        <v>0.45850698193086437</v>
      </c>
      <c r="BE12" s="536">
        <v>0.41134462493610402</v>
      </c>
      <c r="BF12" s="536">
        <v>0.505011434462317</v>
      </c>
      <c r="BG12" s="536">
        <v>0.29824385057817904</v>
      </c>
      <c r="BH12" s="536">
        <v>0.22496875189808535</v>
      </c>
      <c r="BI12" s="536">
        <v>0.23734936609769713</v>
      </c>
      <c r="BJ12" s="536">
        <v>0.31864987543881429</v>
      </c>
      <c r="BK12" s="536">
        <v>0.30419576405675475</v>
      </c>
      <c r="BL12" s="536">
        <v>5.1070860548471216E-2</v>
      </c>
      <c r="BM12" s="536">
        <v>0.410345161998938</v>
      </c>
      <c r="BN12" s="536">
        <v>0.43929630618609761</v>
      </c>
      <c r="BO12" s="536">
        <v>0.18189333736529631</v>
      </c>
      <c r="BP12" s="536">
        <v>0.40992039053723683</v>
      </c>
      <c r="BQ12" s="536">
        <v>0.39463886485784616</v>
      </c>
      <c r="BR12" s="536">
        <v>0.35411238364675324</v>
      </c>
      <c r="BS12" s="536">
        <v>0.29487327163167376</v>
      </c>
      <c r="BT12" s="536">
        <v>0.31154819759157909</v>
      </c>
      <c r="BU12" s="536">
        <v>0.32455998930656915</v>
      </c>
      <c r="BV12" s="536">
        <v>0.35678006418696584</v>
      </c>
      <c r="BW12" s="290"/>
      <c r="BX12" s="290"/>
      <c r="BY12" s="290"/>
      <c r="BZ12" s="290"/>
      <c r="CA12" s="321" t="s">
        <v>212</v>
      </c>
      <c r="CB12" s="207"/>
      <c r="CC12" s="207"/>
      <c r="CD12" s="207"/>
      <c r="CE12" s="207"/>
      <c r="CF12" s="207"/>
      <c r="CG12" s="207"/>
      <c r="CH12" s="207"/>
      <c r="CI12" s="207"/>
      <c r="CJ12" s="207"/>
      <c r="CK12" s="207"/>
      <c r="CL12" s="207"/>
      <c r="CM12" s="207"/>
      <c r="CN12" s="207"/>
      <c r="CO12" s="207"/>
      <c r="CP12" s="207"/>
    </row>
    <row r="13" spans="1:94" s="208" customFormat="1" ht="14.25" customHeight="1" x14ac:dyDescent="0.2">
      <c r="A13" s="314" t="s">
        <v>318</v>
      </c>
      <c r="B13" s="536"/>
      <c r="C13" s="536"/>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6"/>
      <c r="AM13" s="536"/>
      <c r="AN13" s="536"/>
      <c r="AO13" s="536"/>
      <c r="AP13" s="536"/>
      <c r="AQ13" s="536"/>
      <c r="AR13" s="536"/>
      <c r="AS13" s="536"/>
      <c r="AT13" s="536"/>
      <c r="AU13" s="536"/>
      <c r="AV13" s="536"/>
      <c r="AW13" s="536"/>
      <c r="AX13" s="536"/>
      <c r="AY13" s="536"/>
      <c r="AZ13" s="536"/>
      <c r="BA13" s="536"/>
      <c r="BB13" s="536"/>
      <c r="BC13" s="536"/>
      <c r="BD13" s="536"/>
      <c r="BE13" s="536"/>
      <c r="BF13" s="536"/>
      <c r="BG13" s="536"/>
      <c r="BH13" s="536"/>
      <c r="BI13" s="536"/>
      <c r="BJ13" s="536"/>
      <c r="BK13" s="536"/>
      <c r="BL13" s="536"/>
      <c r="BM13" s="536"/>
      <c r="BN13" s="536"/>
      <c r="BO13" s="536"/>
      <c r="BP13" s="536"/>
      <c r="BQ13" s="536"/>
      <c r="BR13" s="536"/>
      <c r="BS13" s="536"/>
      <c r="BT13" s="536"/>
      <c r="BU13" s="536"/>
      <c r="BV13" s="536"/>
      <c r="BW13" s="235"/>
      <c r="BX13" s="235"/>
      <c r="BY13" s="235"/>
      <c r="BZ13" s="235"/>
      <c r="CA13" s="230"/>
      <c r="CB13" s="207"/>
      <c r="CC13" s="207"/>
      <c r="CD13" s="207"/>
      <c r="CE13" s="207"/>
      <c r="CF13" s="207"/>
      <c r="CG13" s="207"/>
      <c r="CH13" s="207"/>
      <c r="CI13" s="207"/>
      <c r="CJ13" s="207"/>
      <c r="CK13" s="207"/>
      <c r="CL13" s="207"/>
      <c r="CM13" s="207"/>
      <c r="CN13" s="207"/>
      <c r="CO13" s="207"/>
      <c r="CP13" s="207"/>
    </row>
    <row r="14" spans="1:94" s="208" customFormat="1" ht="14.25" customHeight="1" x14ac:dyDescent="0.2">
      <c r="A14" s="377" t="s">
        <v>212</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6"/>
      <c r="AS14" s="536"/>
      <c r="AT14" s="536"/>
      <c r="AU14" s="536"/>
      <c r="AV14" s="536"/>
      <c r="AW14" s="536"/>
      <c r="AX14" s="536"/>
      <c r="AY14" s="536"/>
      <c r="AZ14" s="536"/>
      <c r="BA14" s="536"/>
      <c r="BB14" s="536"/>
      <c r="BC14" s="536"/>
      <c r="BD14" s="536"/>
      <c r="BE14" s="536"/>
      <c r="BF14" s="536"/>
      <c r="BG14" s="536"/>
      <c r="BH14" s="536"/>
      <c r="BI14" s="536"/>
      <c r="BJ14" s="536"/>
      <c r="BK14" s="536"/>
      <c r="BL14" s="536"/>
      <c r="BM14" s="536"/>
      <c r="BN14" s="536"/>
      <c r="BO14" s="536"/>
      <c r="BP14" s="536"/>
      <c r="BQ14" s="536"/>
      <c r="BR14" s="536"/>
      <c r="BS14" s="536"/>
      <c r="BT14" s="536"/>
      <c r="BU14" s="536"/>
      <c r="BV14" s="536"/>
      <c r="BW14" s="235"/>
      <c r="BX14" s="235"/>
      <c r="BY14" s="235"/>
      <c r="BZ14" s="235"/>
      <c r="CA14" s="230"/>
      <c r="CB14" s="207"/>
      <c r="CC14" s="207"/>
      <c r="CD14" s="207"/>
      <c r="CE14" s="207"/>
      <c r="CF14" s="207"/>
      <c r="CG14" s="207"/>
      <c r="CH14" s="207"/>
      <c r="CI14" s="207"/>
      <c r="CJ14" s="207"/>
      <c r="CK14" s="207"/>
      <c r="CL14" s="207"/>
      <c r="CM14" s="207"/>
      <c r="CN14" s="207"/>
      <c r="CO14" s="207"/>
      <c r="CP14" s="207"/>
    </row>
    <row r="15" spans="1:94" s="208" customFormat="1" x14ac:dyDescent="0.2">
      <c r="A15" s="377" t="s">
        <v>140</v>
      </c>
      <c r="B15" s="291">
        <v>1.2474892096549575</v>
      </c>
      <c r="C15" s="291">
        <v>0.3788379429397718</v>
      </c>
      <c r="D15" s="291">
        <v>1.0103763574141111</v>
      </c>
      <c r="E15" s="291">
        <v>0.46857874142547473</v>
      </c>
      <c r="F15" s="291">
        <v>1.1975926255685461</v>
      </c>
      <c r="G15" s="291">
        <v>0.92820269326878391</v>
      </c>
      <c r="H15" s="291">
        <v>0.57341764042992294</v>
      </c>
      <c r="I15" s="291">
        <v>2.301892560947874</v>
      </c>
      <c r="J15" s="291">
        <v>0.89208734847236371</v>
      </c>
      <c r="K15" s="291">
        <v>0</v>
      </c>
      <c r="L15" s="291">
        <v>1.4113104776417036</v>
      </c>
      <c r="M15" s="291">
        <v>0</v>
      </c>
      <c r="N15" s="291">
        <v>1.0347071175252511</v>
      </c>
      <c r="O15" s="291">
        <v>1.2634329881190207</v>
      </c>
      <c r="P15" s="291">
        <v>1.2227225660349772</v>
      </c>
      <c r="Q15" s="291">
        <v>0.58055112864086844</v>
      </c>
      <c r="R15" s="291">
        <v>1.1939208578550005</v>
      </c>
      <c r="S15" s="291">
        <v>0.76026562680815835</v>
      </c>
      <c r="T15" s="291">
        <v>0.95732087058763071</v>
      </c>
      <c r="U15" s="291">
        <v>1.3440253435748295</v>
      </c>
      <c r="V15" s="291">
        <v>0</v>
      </c>
      <c r="W15" s="291">
        <v>3.3061477238147114</v>
      </c>
      <c r="X15" s="291">
        <v>1.0712732080248151</v>
      </c>
      <c r="Y15" s="291">
        <v>1.0415610313465673</v>
      </c>
      <c r="Z15" s="291">
        <v>0.36214635711501375</v>
      </c>
      <c r="AA15" s="291">
        <v>1.0378733657548034</v>
      </c>
      <c r="AB15" s="291">
        <v>0.5931402493601321</v>
      </c>
      <c r="AC15" s="291">
        <v>0.88992850674282675</v>
      </c>
      <c r="AD15" s="291">
        <v>0.12071744400596497</v>
      </c>
      <c r="AE15" s="291">
        <v>0.42843493468158006</v>
      </c>
      <c r="AF15" s="291">
        <v>1.5664038550853081</v>
      </c>
      <c r="AG15" s="291">
        <v>1.3498742170870284</v>
      </c>
      <c r="AH15" s="291">
        <v>1.6373581247974023</v>
      </c>
      <c r="AI15" s="291">
        <v>1.3044520136166853</v>
      </c>
      <c r="AJ15" s="291">
        <v>0.75462258623047329</v>
      </c>
      <c r="AK15" s="291">
        <v>1.4221516662909377</v>
      </c>
      <c r="AL15" s="291">
        <v>0.69354519335009157</v>
      </c>
      <c r="AM15" s="291">
        <v>1.1702653330375863</v>
      </c>
      <c r="AN15" s="291">
        <v>0.40847367006923729</v>
      </c>
      <c r="AO15" s="291">
        <v>0.61271022478819803</v>
      </c>
      <c r="AP15" s="291">
        <v>0.56656952973923469</v>
      </c>
      <c r="AQ15" s="291">
        <v>0.91694585939259454</v>
      </c>
      <c r="AR15" s="291">
        <v>0.6104405066891252</v>
      </c>
      <c r="AS15" s="291">
        <v>0.79879261460826578</v>
      </c>
      <c r="AT15" s="291">
        <v>0.56821456677550963</v>
      </c>
      <c r="AU15" s="291">
        <v>0.91322856078140324</v>
      </c>
      <c r="AV15" s="291">
        <v>0.72356678418607157</v>
      </c>
      <c r="AW15" s="291">
        <v>1.6900205319143484</v>
      </c>
      <c r="AX15" s="291">
        <v>1.1805216523868529</v>
      </c>
      <c r="AY15" s="291">
        <v>1.0198609900710107</v>
      </c>
      <c r="AZ15" s="291">
        <v>1.0165066129575444</v>
      </c>
      <c r="BA15" s="291">
        <v>0.77198071349572783</v>
      </c>
      <c r="BB15" s="291">
        <v>0.72955853848265018</v>
      </c>
      <c r="BC15" s="291">
        <v>0.73307432055476929</v>
      </c>
      <c r="BD15" s="291">
        <v>1.2527024233841542</v>
      </c>
      <c r="BE15" s="291">
        <v>1.3902322449891047</v>
      </c>
      <c r="BF15" s="291">
        <v>1.9891377874938043</v>
      </c>
      <c r="BG15" s="291">
        <v>0.78455451769451112</v>
      </c>
      <c r="BH15" s="291">
        <v>0.57721345268678037</v>
      </c>
      <c r="BI15" s="291">
        <v>0.70923490830824332</v>
      </c>
      <c r="BJ15" s="291">
        <v>0.82884315607326497</v>
      </c>
      <c r="BK15" s="291">
        <v>0.6620097731006368</v>
      </c>
      <c r="BL15" s="291">
        <v>8.4521939529258613E-2</v>
      </c>
      <c r="BM15" s="291">
        <v>1.3359150065703418</v>
      </c>
      <c r="BN15" s="291">
        <v>1.3724966277606867</v>
      </c>
      <c r="BO15" s="291">
        <v>0.35419919351233242</v>
      </c>
      <c r="BP15" s="291">
        <v>1.0644830427232355</v>
      </c>
      <c r="BQ15" s="291">
        <v>1.1502664751099447</v>
      </c>
      <c r="BR15" s="291">
        <v>1.3033428577355575</v>
      </c>
      <c r="BS15" s="291">
        <v>0.62915801417866224</v>
      </c>
      <c r="BT15" s="291">
        <v>0.63918533847737435</v>
      </c>
      <c r="BU15" s="291">
        <v>0.7164598448630275</v>
      </c>
      <c r="BV15" s="291">
        <v>1.1797336400555407</v>
      </c>
      <c r="BW15" s="291"/>
      <c r="BX15" s="291"/>
      <c r="BY15" s="291"/>
      <c r="BZ15" s="291"/>
      <c r="CA15" s="322"/>
      <c r="CB15" s="207"/>
      <c r="CC15" s="207"/>
      <c r="CD15" s="207"/>
      <c r="CE15" s="207"/>
      <c r="CF15" s="207"/>
      <c r="CG15" s="207"/>
      <c r="CH15" s="207"/>
      <c r="CI15" s="207"/>
      <c r="CJ15" s="207"/>
      <c r="CK15" s="207"/>
      <c r="CL15" s="207"/>
      <c r="CM15" s="207"/>
      <c r="CN15" s="207"/>
      <c r="CO15" s="207"/>
      <c r="CP15" s="207"/>
    </row>
    <row r="16" spans="1:94" x14ac:dyDescent="0.2">
      <c r="A16" s="314" t="s">
        <v>319</v>
      </c>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6"/>
      <c r="AJ16" s="535"/>
      <c r="AK16" s="535"/>
      <c r="AL16" s="535"/>
      <c r="AM16" s="535"/>
      <c r="AN16" s="535"/>
      <c r="AO16" s="535"/>
      <c r="AP16" s="535"/>
      <c r="AQ16" s="535"/>
      <c r="AR16" s="535"/>
      <c r="AS16" s="535"/>
      <c r="AT16" s="535"/>
      <c r="AU16" s="535"/>
      <c r="AV16" s="535"/>
      <c r="AW16" s="535"/>
      <c r="AX16" s="535"/>
      <c r="AY16" s="535"/>
      <c r="AZ16" s="535"/>
      <c r="BA16" s="535"/>
      <c r="BB16" s="535"/>
      <c r="BC16" s="535"/>
      <c r="BD16" s="535"/>
      <c r="BE16" s="535"/>
      <c r="BF16" s="535"/>
      <c r="BG16" s="535"/>
      <c r="BH16" s="535"/>
      <c r="BI16" s="535"/>
      <c r="BJ16" s="535"/>
      <c r="BK16" s="535"/>
      <c r="BL16" s="535"/>
      <c r="BM16" s="535"/>
      <c r="BN16" s="535"/>
      <c r="BO16" s="536"/>
      <c r="BP16" s="535"/>
      <c r="BQ16" s="535"/>
      <c r="BR16" s="535"/>
      <c r="BS16" s="535"/>
      <c r="BT16" s="535"/>
      <c r="BU16" s="535"/>
      <c r="BV16" s="535"/>
      <c r="BW16" s="70"/>
      <c r="BX16" s="70"/>
      <c r="BY16" s="70"/>
      <c r="BZ16" s="70"/>
      <c r="CA16" s="79"/>
    </row>
    <row r="17" spans="1:79" x14ac:dyDescent="0.2">
      <c r="A17" s="377" t="s">
        <v>212</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291"/>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291"/>
      <c r="BP17" s="122"/>
      <c r="BQ17" s="122"/>
      <c r="BR17" s="122"/>
      <c r="BS17" s="122"/>
      <c r="BT17" s="122"/>
      <c r="BU17" s="122"/>
      <c r="BV17" s="122"/>
      <c r="BW17" s="57"/>
      <c r="BX17" s="57"/>
      <c r="BY17" s="57"/>
      <c r="BZ17" s="57"/>
      <c r="CA17" s="78"/>
    </row>
    <row r="18" spans="1:79" x14ac:dyDescent="0.2">
      <c r="A18" s="377" t="s">
        <v>141</v>
      </c>
      <c r="B18" s="122">
        <v>2.0475389666247907</v>
      </c>
      <c r="C18" s="122">
        <v>2.9246879794906504</v>
      </c>
      <c r="D18" s="122">
        <v>2.5487792847579862</v>
      </c>
      <c r="E18" s="122">
        <v>5.9753103920437987</v>
      </c>
      <c r="F18" s="122">
        <v>1.6371681248243513</v>
      </c>
      <c r="G18" s="122">
        <v>2.3022969922123036</v>
      </c>
      <c r="H18" s="122">
        <v>3.4643472988983408</v>
      </c>
      <c r="I18" s="122">
        <v>2.3799306396940487</v>
      </c>
      <c r="J18" s="122">
        <v>1.7793471924460003</v>
      </c>
      <c r="K18" s="122">
        <v>22.886830503770412</v>
      </c>
      <c r="L18" s="122">
        <v>2.5242429864735092</v>
      </c>
      <c r="M18" s="122">
        <v>148.49999233352227</v>
      </c>
      <c r="N18" s="122">
        <v>2.7147006799129958</v>
      </c>
      <c r="O18" s="122">
        <v>2.6235913112120626</v>
      </c>
      <c r="P18" s="122">
        <v>2.4853639524681279</v>
      </c>
      <c r="Q18" s="122">
        <v>8.1270021306911033</v>
      </c>
      <c r="R18" s="122">
        <v>2.088200023059382</v>
      </c>
      <c r="S18" s="122">
        <v>7.5928250409654821</v>
      </c>
      <c r="T18" s="122">
        <v>3.7525476406849907</v>
      </c>
      <c r="U18" s="122">
        <v>3.6577747758680692</v>
      </c>
      <c r="V18" s="122">
        <v>40.113696693647022</v>
      </c>
      <c r="W18" s="122">
        <v>2.325866805334377</v>
      </c>
      <c r="X18" s="122">
        <v>3.133094797579179</v>
      </c>
      <c r="Y18" s="122">
        <v>2.1610038494322592</v>
      </c>
      <c r="Z18" s="122">
        <v>7.5747703905116044</v>
      </c>
      <c r="AA18" s="122">
        <v>4.6403813747228382</v>
      </c>
      <c r="AB18" s="122">
        <v>1.6683819890263274</v>
      </c>
      <c r="AC18" s="122">
        <v>4.9292847781628542</v>
      </c>
      <c r="AD18" s="122">
        <v>2.4004984240170253</v>
      </c>
      <c r="AE18" s="122">
        <v>-19.847668503494624</v>
      </c>
      <c r="AF18" s="122">
        <v>2.8334110710936322</v>
      </c>
      <c r="AG18" s="122">
        <v>3.0641061027180014</v>
      </c>
      <c r="AH18" s="122">
        <v>2.9729629304801843</v>
      </c>
      <c r="AI18" s="291">
        <v>2.2729414133804968</v>
      </c>
      <c r="AJ18" s="122">
        <v>4.7683074816808499</v>
      </c>
      <c r="AK18" s="122">
        <v>2.7551841011925786</v>
      </c>
      <c r="AL18" s="122">
        <v>2.841573133612652</v>
      </c>
      <c r="AM18" s="122">
        <v>1.9382256437806664</v>
      </c>
      <c r="AN18" s="122">
        <v>8.6391587512715304</v>
      </c>
      <c r="AO18" s="122">
        <v>4.0311236032968214</v>
      </c>
      <c r="AP18" s="122">
        <v>4.196323721836154</v>
      </c>
      <c r="AQ18" s="122">
        <v>2.7506170405559622</v>
      </c>
      <c r="AR18" s="122">
        <v>4.100686963783418</v>
      </c>
      <c r="AS18" s="122">
        <v>2.9389620528759766</v>
      </c>
      <c r="AT18" s="122">
        <v>2.7525854493947137</v>
      </c>
      <c r="AU18" s="122">
        <v>2.5365141612186806</v>
      </c>
      <c r="AV18" s="122">
        <v>3.384256903589586</v>
      </c>
      <c r="AW18" s="122">
        <v>-1.2955551967325858</v>
      </c>
      <c r="AX18" s="122">
        <v>1.7408372056423986</v>
      </c>
      <c r="AY18" s="122">
        <v>4.1193416027887055</v>
      </c>
      <c r="AZ18" s="122">
        <v>2.862133401545083</v>
      </c>
      <c r="BA18" s="122">
        <v>2.584828590224773</v>
      </c>
      <c r="BB18" s="122">
        <v>1.7158867753105791</v>
      </c>
      <c r="BC18" s="122">
        <v>3.0641553743500474</v>
      </c>
      <c r="BD18" s="122">
        <v>3.4965310381522068</v>
      </c>
      <c r="BE18" s="122">
        <v>2.6856982809810721</v>
      </c>
      <c r="BF18" s="122">
        <v>1.9035359102452365</v>
      </c>
      <c r="BG18" s="122">
        <v>1.6241104101174637</v>
      </c>
      <c r="BH18" s="122">
        <v>3.8222764160682132</v>
      </c>
      <c r="BI18" s="122">
        <v>5.2126898919805145</v>
      </c>
      <c r="BJ18" s="122">
        <v>2.6657927303020714</v>
      </c>
      <c r="BK18" s="122">
        <v>5.5507333567350035</v>
      </c>
      <c r="BL18" s="122">
        <v>9.5261693489408525</v>
      </c>
      <c r="BM18" s="122">
        <v>2.2818607772863428</v>
      </c>
      <c r="BN18" s="122">
        <v>2.8952929640413685</v>
      </c>
      <c r="BO18" s="122">
        <v>2.4476820369390793</v>
      </c>
      <c r="BP18" s="122">
        <v>3.0372603900200703</v>
      </c>
      <c r="BQ18" s="122">
        <v>2.1102390466519236</v>
      </c>
      <c r="BR18" s="122">
        <v>2.9562813258781921</v>
      </c>
      <c r="BS18" s="122">
        <v>3.7883470956719818</v>
      </c>
      <c r="BT18" s="122">
        <v>6.8536231409902877</v>
      </c>
      <c r="BU18" s="122">
        <v>3.0761678218329487</v>
      </c>
      <c r="BV18" s="122">
        <v>4.8944297506742824</v>
      </c>
      <c r="BW18" s="122"/>
      <c r="BX18" s="122"/>
      <c r="BY18" s="122"/>
      <c r="BZ18" s="122"/>
    </row>
    <row r="19" spans="1:79" x14ac:dyDescent="0.2">
      <c r="A19" s="377" t="s">
        <v>24</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29"/>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29"/>
      <c r="BP19" s="28"/>
      <c r="BQ19" s="28"/>
      <c r="BR19" s="28"/>
      <c r="BS19" s="28"/>
      <c r="BT19" s="28"/>
      <c r="BU19" s="28"/>
      <c r="BV19" s="28"/>
      <c r="BX19" s="28"/>
      <c r="BZ19" s="28"/>
    </row>
    <row r="20" spans="1:79" x14ac:dyDescent="0.2">
      <c r="A20" s="234"/>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235"/>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235"/>
      <c r="BP20" s="70"/>
      <c r="BQ20" s="70"/>
      <c r="BR20" s="70"/>
      <c r="BS20" s="70"/>
      <c r="BT20" s="70"/>
      <c r="BU20" s="70"/>
      <c r="BV20" s="70"/>
      <c r="BW20" s="70"/>
      <c r="BX20" s="70"/>
      <c r="BY20" s="70"/>
      <c r="BZ20" s="70"/>
      <c r="CA20" s="79"/>
    </row>
    <row r="21" spans="1:79" x14ac:dyDescent="0.2">
      <c r="A21" s="216" t="s">
        <v>302</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235"/>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235"/>
      <c r="BP21" s="70"/>
      <c r="BQ21" s="70"/>
      <c r="BR21" s="70"/>
      <c r="BS21" s="70"/>
      <c r="BT21" s="70"/>
      <c r="BU21" s="70"/>
      <c r="BV21" s="70"/>
      <c r="BW21" s="70"/>
      <c r="BX21" s="70"/>
      <c r="BY21" s="70"/>
      <c r="BZ21" s="70"/>
      <c r="CA21" s="79"/>
    </row>
    <row r="22" spans="1:79" x14ac:dyDescent="0.2">
      <c r="A22" s="378" t="s">
        <v>212</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289"/>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289"/>
      <c r="BP22" s="57"/>
      <c r="BQ22" s="57"/>
      <c r="BR22" s="57"/>
      <c r="BS22" s="57"/>
      <c r="BT22" s="57"/>
      <c r="BU22" s="57"/>
      <c r="BV22" s="57"/>
      <c r="BW22" s="57"/>
      <c r="BX22" s="57"/>
      <c r="BY22" s="57"/>
      <c r="BZ22" s="57"/>
      <c r="CA22" s="78"/>
    </row>
    <row r="23" spans="1:79" ht="14.25" customHeight="1" x14ac:dyDescent="0.2">
      <c r="A23" s="316" t="s">
        <v>300</v>
      </c>
      <c r="B23" s="123">
        <v>2.2868032214618729E-2</v>
      </c>
      <c r="C23" s="123">
        <v>3.7958657818993644E-2</v>
      </c>
      <c r="D23" s="123">
        <v>3.5095392936936677E-2</v>
      </c>
      <c r="E23" s="123">
        <v>3.7270178918943117E-2</v>
      </c>
      <c r="F23" s="123">
        <v>2.4630425117253364E-2</v>
      </c>
      <c r="G23" s="123">
        <v>2.9457698672920564E-2</v>
      </c>
      <c r="H23" s="123">
        <v>3.1904971157219041E-2</v>
      </c>
      <c r="I23" s="123">
        <v>2.6609970215100313E-2</v>
      </c>
      <c r="J23" s="123">
        <v>1.7946694226363913E-2</v>
      </c>
      <c r="K23" s="123">
        <v>5.255977485743691E-2</v>
      </c>
      <c r="L23" s="123">
        <v>2.209601986811089E-2</v>
      </c>
      <c r="M23" s="123">
        <v>3.1270454994917929E-2</v>
      </c>
      <c r="N23" s="123">
        <v>1.5126926341687301E-2</v>
      </c>
      <c r="O23" s="123">
        <v>3.0136284390767785E-2</v>
      </c>
      <c r="P23" s="123">
        <v>2.636850422488999E-2</v>
      </c>
      <c r="Q23" s="123">
        <v>5.813517693982008E-2</v>
      </c>
      <c r="R23" s="123">
        <v>3.0473958104615295E-2</v>
      </c>
      <c r="S23" s="123">
        <v>7.7656738943349748E-2</v>
      </c>
      <c r="T23" s="123">
        <v>1.3607613012739897E-2</v>
      </c>
      <c r="U23" s="123">
        <v>3.6596597551035413E-2</v>
      </c>
      <c r="V23" s="123">
        <v>4.3164906374811129E-2</v>
      </c>
      <c r="W23" s="123">
        <v>4.8220124859582866E-2</v>
      </c>
      <c r="X23" s="123">
        <v>2.4286964670894386E-2</v>
      </c>
      <c r="Y23" s="123">
        <v>2.5385359435058541E-2</v>
      </c>
      <c r="Z23" s="123">
        <v>4.8437617923785835E-2</v>
      </c>
      <c r="AA23" s="123">
        <v>5.0980469343150404E-2</v>
      </c>
      <c r="AB23" s="123">
        <v>1.5138528129800932E-2</v>
      </c>
      <c r="AC23" s="123">
        <v>3.1719024679854345E-2</v>
      </c>
      <c r="AD23" s="123">
        <v>1.0436513532701829E-2</v>
      </c>
      <c r="AE23" s="123">
        <v>2.2973880200037104E-2</v>
      </c>
      <c r="AF23" s="123">
        <v>4.1103281246481584E-2</v>
      </c>
      <c r="AG23" s="123">
        <v>9.8774959460113769E-3</v>
      </c>
      <c r="AH23" s="123">
        <v>2.8430665223782521E-2</v>
      </c>
      <c r="AI23" s="292">
        <v>4.5935040880172072E-3</v>
      </c>
      <c r="AJ23" s="123">
        <v>3.2355448813648262E-2</v>
      </c>
      <c r="AK23" s="123">
        <v>2.3697082806197398E-2</v>
      </c>
      <c r="AL23" s="123">
        <v>3.2215451274202341E-2</v>
      </c>
      <c r="AM23" s="123">
        <v>1.7475348880596257E-2</v>
      </c>
      <c r="AN23" s="123">
        <v>4.2499516016169685E-2</v>
      </c>
      <c r="AO23" s="123">
        <v>4.3133796211619196E-2</v>
      </c>
      <c r="AP23" s="123">
        <v>3.7741239917360142E-2</v>
      </c>
      <c r="AQ23" s="123">
        <v>3.5726361081496891E-2</v>
      </c>
      <c r="AR23" s="123">
        <v>3.4988131872581485E-2</v>
      </c>
      <c r="AS23" s="123">
        <v>2.4941555748982869E-2</v>
      </c>
      <c r="AT23" s="123">
        <v>3.4490036270560125E-2</v>
      </c>
      <c r="AU23" s="123">
        <v>3.1467454139647487E-2</v>
      </c>
      <c r="AV23" s="123">
        <v>2.8520755224214021E-2</v>
      </c>
      <c r="AW23" s="123">
        <v>-7.126366961474212E-2</v>
      </c>
      <c r="AX23" s="123">
        <v>2.0002743134121672E-2</v>
      </c>
      <c r="AY23" s="123">
        <v>2.8681190247221523E-2</v>
      </c>
      <c r="AZ23" s="123">
        <v>3.0818939014879306E-2</v>
      </c>
      <c r="BA23" s="123">
        <v>2.6036429853409225E-2</v>
      </c>
      <c r="BB23" s="123">
        <v>1.2757782690906562E-2</v>
      </c>
      <c r="BC23" s="123">
        <v>3.7170190137938881E-2</v>
      </c>
      <c r="BD23" s="123">
        <v>3.3488041445332066E-2</v>
      </c>
      <c r="BE23" s="123">
        <v>2.7309216782228213E-2</v>
      </c>
      <c r="BF23" s="123">
        <v>2.0252679784350917E-2</v>
      </c>
      <c r="BG23" s="123">
        <v>1.1978452194969255E-2</v>
      </c>
      <c r="BH23" s="123">
        <v>3.7861432045693408E-2</v>
      </c>
      <c r="BI23" s="123">
        <v>3.4593619936281648E-2</v>
      </c>
      <c r="BJ23" s="123">
        <v>4.4631790942453335E-2</v>
      </c>
      <c r="BK23" s="123">
        <v>1.1488059682937861E-2</v>
      </c>
      <c r="BL23" s="123">
        <v>3.5167751967004307E-2</v>
      </c>
      <c r="BM23" s="123">
        <v>2.3475145213858285E-2</v>
      </c>
      <c r="BN23" s="123">
        <v>3.9655540339458187E-2</v>
      </c>
      <c r="BO23" s="292">
        <v>1.4843992104788945E-2</v>
      </c>
      <c r="BP23" s="123">
        <v>3.8000904627884954E-2</v>
      </c>
      <c r="BQ23" s="123">
        <v>2.5300016688474539E-2</v>
      </c>
      <c r="BR23" s="123">
        <v>1.9204886484422836E-2</v>
      </c>
      <c r="BS23" s="123">
        <v>2.8990434017388978E-2</v>
      </c>
      <c r="BT23" s="123">
        <v>3.9273694948510282E-2</v>
      </c>
      <c r="BU23" s="123">
        <v>4.77350563955658E-2</v>
      </c>
      <c r="BV23" s="123">
        <v>6.2588012974292201E-2</v>
      </c>
      <c r="BW23" s="123"/>
      <c r="BX23" s="123"/>
      <c r="BY23" s="123"/>
      <c r="BZ23" s="123"/>
      <c r="CA23" s="79"/>
    </row>
    <row r="24" spans="1:79" ht="14.25" customHeight="1" x14ac:dyDescent="0.2">
      <c r="A24" s="314" t="s">
        <v>329</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289"/>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289"/>
      <c r="BP24" s="57"/>
      <c r="BQ24" s="57"/>
      <c r="BR24" s="57"/>
      <c r="BS24" s="57"/>
      <c r="BT24" s="57"/>
      <c r="BU24" s="57"/>
      <c r="BV24" s="57"/>
      <c r="BW24" s="57"/>
      <c r="BX24" s="57"/>
      <c r="BY24" s="57"/>
      <c r="BZ24" s="57"/>
      <c r="CA24" s="78"/>
    </row>
    <row r="25" spans="1:79" x14ac:dyDescent="0.2">
      <c r="A25" s="379"/>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29"/>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29"/>
      <c r="BP25" s="28"/>
      <c r="BQ25" s="28"/>
      <c r="BR25" s="28"/>
      <c r="BS25" s="28"/>
      <c r="BT25" s="28"/>
      <c r="BU25" s="28"/>
      <c r="BV25" s="28"/>
      <c r="BX25" s="28"/>
      <c r="BZ25" s="28"/>
    </row>
    <row r="26" spans="1:79" x14ac:dyDescent="0.2">
      <c r="A26" s="379" t="s">
        <v>301</v>
      </c>
      <c r="B26" s="123">
        <v>5.8942456213095129E-2</v>
      </c>
      <c r="C26" s="123">
        <v>7.1515091091760047E-2</v>
      </c>
      <c r="D26" s="123">
        <v>0.11583173679154805</v>
      </c>
      <c r="E26" s="123">
        <v>7.2676808798930043E-2</v>
      </c>
      <c r="F26" s="123">
        <v>7.201764460013757E-2</v>
      </c>
      <c r="G26" s="123">
        <v>7.5792804716771425E-2</v>
      </c>
      <c r="H26" s="123">
        <v>6.9599789946812415E-2</v>
      </c>
      <c r="I26" s="123">
        <v>0.15944440684097208</v>
      </c>
      <c r="J26" s="123">
        <v>4.4817339906039019E-2</v>
      </c>
      <c r="K26" s="123">
        <v>8.4794662798916287E-2</v>
      </c>
      <c r="L26" s="123">
        <v>8.2543504599611434E-2</v>
      </c>
      <c r="M26" s="123">
        <v>3.9762685348590884E-2</v>
      </c>
      <c r="N26" s="123">
        <v>6.7628520519349186E-2</v>
      </c>
      <c r="O26" s="123">
        <v>9.1062494017230156E-2</v>
      </c>
      <c r="P26" s="123">
        <v>8.8316556773743546E-2</v>
      </c>
      <c r="Q26" s="123">
        <v>0.15622773273880577</v>
      </c>
      <c r="R26" s="123">
        <v>0.10193373433314933</v>
      </c>
      <c r="S26" s="123">
        <v>0.2685835797696175</v>
      </c>
      <c r="T26" s="123">
        <v>0.14429821063547346</v>
      </c>
      <c r="U26" s="123">
        <v>0.10895178155552515</v>
      </c>
      <c r="V26" s="123">
        <v>7.0137774208199652E-2</v>
      </c>
      <c r="W26" s="123">
        <v>0.3678685637818091</v>
      </c>
      <c r="X26" s="123">
        <v>7.0036501376675067E-2</v>
      </c>
      <c r="Y26" s="123">
        <v>7.4963876476155406E-2</v>
      </c>
      <c r="Z26" s="123">
        <v>8.8065761591943709E-2</v>
      </c>
      <c r="AA26" s="123">
        <v>0.13462185537678378</v>
      </c>
      <c r="AB26" s="123">
        <v>3.9132142123768712E-2</v>
      </c>
      <c r="AC26" s="123">
        <v>0.10022666833164597</v>
      </c>
      <c r="AD26" s="123">
        <v>4.7324246767752681E-2</v>
      </c>
      <c r="AE26" s="123">
        <v>6.1108911660207682E-2</v>
      </c>
      <c r="AF26" s="123">
        <v>0.13617484464875496</v>
      </c>
      <c r="AG26" s="123">
        <v>0.1048114781690863</v>
      </c>
      <c r="AH26" s="123">
        <v>9.516884749568312E-2</v>
      </c>
      <c r="AI26" s="292">
        <v>1.3826387404645809E-2</v>
      </c>
      <c r="AJ26" s="123">
        <v>7.3804651058322873E-2</v>
      </c>
      <c r="AK26" s="123">
        <v>7.0640086174321298E-2</v>
      </c>
      <c r="AL26" s="123">
        <v>6.8768894824005264E-2</v>
      </c>
      <c r="AM26" s="123">
        <v>5.1437111310001504E-2</v>
      </c>
      <c r="AN26" s="123">
        <v>7.7879912240230928E-2</v>
      </c>
      <c r="AO26" s="123">
        <v>9.8535064292645538E-2</v>
      </c>
      <c r="AP26" s="123">
        <v>7.7210642908784044E-2</v>
      </c>
      <c r="AQ26" s="123">
        <v>9.1613956676126193E-2</v>
      </c>
      <c r="AR26" s="123">
        <v>7.7759331174264354E-2</v>
      </c>
      <c r="AS26" s="123">
        <v>6.0517192548831242E-2</v>
      </c>
      <c r="AT26" s="123">
        <v>7.197357503692596E-2</v>
      </c>
      <c r="AU26" s="123">
        <v>7.0600281238260926E-2</v>
      </c>
      <c r="AV26" s="123">
        <v>7.2248256930370486E-2</v>
      </c>
      <c r="AW26" s="123">
        <v>-0.26476721155909355</v>
      </c>
      <c r="AX26" s="123">
        <v>6.2101163040162083E-2</v>
      </c>
      <c r="AY26" s="123">
        <v>8.3450486208835412E-2</v>
      </c>
      <c r="AZ26" s="123">
        <v>8.8388092377077121E-2</v>
      </c>
      <c r="BA26" s="123">
        <v>7.4514438985882545E-2</v>
      </c>
      <c r="BB26" s="123">
        <v>3.8057225342376752E-2</v>
      </c>
      <c r="BC26" s="123">
        <v>0.11208186849473505</v>
      </c>
      <c r="BD26" s="123">
        <v>9.1493809966195785E-2</v>
      </c>
      <c r="BE26" s="123">
        <v>9.2297678040520692E-2</v>
      </c>
      <c r="BF26" s="123">
        <v>7.9771204982627575E-2</v>
      </c>
      <c r="BG26" s="123">
        <v>3.1510285178830262E-2</v>
      </c>
      <c r="BH26" s="123">
        <v>9.7142948655646585E-2</v>
      </c>
      <c r="BI26" s="123">
        <v>0.1033708379632238</v>
      </c>
      <c r="BJ26" s="123">
        <v>0.11609216672375058</v>
      </c>
      <c r="BK26" s="123">
        <v>2.5001031186776622E-2</v>
      </c>
      <c r="BL26" s="123">
        <v>5.8202399043461646E-2</v>
      </c>
      <c r="BM26" s="123">
        <v>7.6425413717177884E-2</v>
      </c>
      <c r="BN26" s="123">
        <v>0.12389609159353475</v>
      </c>
      <c r="BO26" s="292">
        <v>2.8905566900785249E-2</v>
      </c>
      <c r="BP26" s="123">
        <v>9.8680913461053829E-2</v>
      </c>
      <c r="BQ26" s="123">
        <v>7.3742764861634211E-2</v>
      </c>
      <c r="BR26" s="123">
        <v>7.0685332648699487E-2</v>
      </c>
      <c r="BS26" s="123">
        <v>6.1855602563195451E-2</v>
      </c>
      <c r="BT26" s="123">
        <v>8.0575558430382693E-2</v>
      </c>
      <c r="BU26" s="123">
        <v>0.10537420577553216</v>
      </c>
      <c r="BV26" s="123">
        <v>0.20695434465562448</v>
      </c>
      <c r="BW26" s="123"/>
      <c r="BX26" s="123"/>
      <c r="BY26" s="123"/>
      <c r="BZ26" s="123"/>
    </row>
    <row r="27" spans="1:79" x14ac:dyDescent="0.2">
      <c r="A27" s="314" t="s">
        <v>328</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235"/>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235"/>
      <c r="BP27" s="70"/>
      <c r="BQ27" s="70"/>
      <c r="BR27" s="70"/>
      <c r="BS27" s="70"/>
      <c r="BT27" s="70"/>
      <c r="BU27" s="70"/>
      <c r="BV27" s="70"/>
      <c r="BW27" s="70"/>
      <c r="BX27" s="70"/>
      <c r="BY27" s="70"/>
      <c r="BZ27" s="70"/>
      <c r="CA27" s="79"/>
    </row>
    <row r="28" spans="1:79" x14ac:dyDescent="0.2">
      <c r="A28" s="380" t="s">
        <v>212</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293"/>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293"/>
      <c r="BP28" s="111"/>
      <c r="BQ28" s="111"/>
      <c r="BR28" s="111"/>
      <c r="BS28" s="111"/>
      <c r="BT28" s="111"/>
      <c r="BU28" s="111"/>
      <c r="BV28" s="111"/>
      <c r="BW28" s="111"/>
      <c r="BX28" s="111"/>
      <c r="BY28" s="111"/>
      <c r="BZ28" s="111"/>
      <c r="CA28" s="79"/>
    </row>
    <row r="487" spans="1:1" x14ac:dyDescent="0.2">
      <c r="A487" s="243" t="s">
        <v>117</v>
      </c>
    </row>
  </sheetData>
  <mergeCells count="1">
    <mergeCell ref="A2:A3"/>
  </mergeCells>
  <phoneticPr fontId="2" type="noConversion"/>
  <printOptions verticalCentered="1"/>
  <pageMargins left="0.74803149606299213" right="0.19685039370078741" top="1.0629921259842521" bottom="0.74803149606299213" header="0.27559055118110237" footer="0.35433070866141736"/>
  <pageSetup scale="95" orientation="landscape" errors="NA" r:id="rId1"/>
  <headerFooter alignWithMargins="0">
    <oddHeader>&amp;L&amp;G&amp;R2013 Yearbook of
Electricity Distributors</oddHeader>
    <oddFooter>&amp;C&amp;P</oddFooter>
  </headerFooter>
  <colBreaks count="12" manualBreakCount="12">
    <brk id="7" max="27" man="1"/>
    <brk id="13" max="27" man="1"/>
    <brk id="19" max="27" man="1"/>
    <brk id="25" max="27" man="1"/>
    <brk id="31" max="27" man="1"/>
    <brk id="37" max="27" man="1"/>
    <brk id="43" max="27" man="1"/>
    <brk id="49" max="27" man="1"/>
    <brk id="55" max="27" man="1"/>
    <brk id="61" max="27" man="1"/>
    <brk id="67" max="27" man="1"/>
    <brk id="73" max="27" man="1"/>
  </col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35"/>
  </sheetPr>
  <dimension ref="A1:CK498"/>
  <sheetViews>
    <sheetView view="pageBreakPreview" zoomScaleNormal="70" zoomScaleSheetLayoutView="100" workbookViewId="0">
      <pane xSplit="2" ySplit="4" topLeftCell="C5"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2: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2: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2: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2: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2: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2: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2: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2: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2: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2:89" ht="14.25" customHeight="1" x14ac:dyDescent="0.2">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2: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2:89" ht="14.25" customHeight="1" x14ac:dyDescent="0.2">
      <c r="B12" s="38"/>
      <c r="CH12" s="143"/>
    </row>
    <row r="13" spans="2: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2: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2: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2: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CD1:CD4"/>
    <mergeCell ref="CE1:CE4"/>
    <mergeCell ref="CJ1:CJ4"/>
    <mergeCell ref="CK1:CK4"/>
    <mergeCell ref="CF1:CF4"/>
    <mergeCell ref="CG1:CG4"/>
    <mergeCell ref="CH1:CH4"/>
    <mergeCell ref="CI1:CI4"/>
    <mergeCell ref="BZ1:BZ4"/>
    <mergeCell ref="CA1:CA4"/>
    <mergeCell ref="CB1:CB4"/>
    <mergeCell ref="CC1:CC4"/>
    <mergeCell ref="BV1:BV4"/>
    <mergeCell ref="BW1:BW4"/>
    <mergeCell ref="BX1:BX4"/>
    <mergeCell ref="BY1:BY4"/>
    <mergeCell ref="BR1:BR4"/>
    <mergeCell ref="BS1:BS4"/>
    <mergeCell ref="BT1:BT4"/>
    <mergeCell ref="BU1:BU4"/>
    <mergeCell ref="BN1:BN4"/>
    <mergeCell ref="BO1:BO4"/>
    <mergeCell ref="BP1:BP4"/>
    <mergeCell ref="BQ1:BQ4"/>
    <mergeCell ref="BJ1:BJ4"/>
    <mergeCell ref="BK1:BK4"/>
    <mergeCell ref="BL1:BL4"/>
    <mergeCell ref="BM1:BM4"/>
    <mergeCell ref="BF1:BF4"/>
    <mergeCell ref="BG1:BG4"/>
    <mergeCell ref="BH1:BH4"/>
    <mergeCell ref="BI1:BI4"/>
    <mergeCell ref="BB1:BB4"/>
    <mergeCell ref="BC1:BC4"/>
    <mergeCell ref="BD1:BD4"/>
    <mergeCell ref="BE1:BE4"/>
    <mergeCell ref="AX1:AX4"/>
    <mergeCell ref="AY1:AY4"/>
    <mergeCell ref="AZ1:AZ4"/>
    <mergeCell ref="BA1:BA4"/>
    <mergeCell ref="AT1:AT4"/>
    <mergeCell ref="AU1:AU4"/>
    <mergeCell ref="AV1:AV4"/>
    <mergeCell ref="AW1:AW4"/>
    <mergeCell ref="AP1:AP4"/>
    <mergeCell ref="AQ1:AQ4"/>
    <mergeCell ref="AR1:AR4"/>
    <mergeCell ref="AS1:AS4"/>
    <mergeCell ref="AL1:AL4"/>
    <mergeCell ref="AM1:AM4"/>
    <mergeCell ref="AN1:AN4"/>
    <mergeCell ref="AO1:AO4"/>
    <mergeCell ref="AH1:AH4"/>
    <mergeCell ref="AI1:AI4"/>
    <mergeCell ref="AJ1:AJ4"/>
    <mergeCell ref="AK1:AK4"/>
    <mergeCell ref="AD1:AD4"/>
    <mergeCell ref="AE1:AE4"/>
    <mergeCell ref="AF1:AF4"/>
    <mergeCell ref="AG1:AG4"/>
    <mergeCell ref="Z1:Z4"/>
    <mergeCell ref="AA1:AA4"/>
    <mergeCell ref="AB1:AB4"/>
    <mergeCell ref="AC1:AC4"/>
    <mergeCell ref="V1:V4"/>
    <mergeCell ref="W1:W4"/>
    <mergeCell ref="X1:X4"/>
    <mergeCell ref="Y1:Y4"/>
    <mergeCell ref="R1:R4"/>
    <mergeCell ref="S1:S4"/>
    <mergeCell ref="T1:T4"/>
    <mergeCell ref="U1:U4"/>
    <mergeCell ref="N1:N4"/>
    <mergeCell ref="O1:O4"/>
    <mergeCell ref="P1:P4"/>
    <mergeCell ref="Q1:Q4"/>
    <mergeCell ref="J1:J4"/>
    <mergeCell ref="K1:K4"/>
    <mergeCell ref="L1:L4"/>
    <mergeCell ref="M1:M4"/>
    <mergeCell ref="I1:I4"/>
    <mergeCell ref="C1:C4"/>
    <mergeCell ref="D1:D4"/>
    <mergeCell ref="E1:E4"/>
    <mergeCell ref="H1:H4"/>
    <mergeCell ref="G1:G4"/>
    <mergeCell ref="F1:F4"/>
  </mergeCells>
  <phoneticPr fontId="2" type="noConversion"/>
  <printOptions verticalCentered="1"/>
  <pageMargins left="0.74803149606299213" right="0.19685039370078741" top="1.0629921259842521" bottom="0.74803149606299213" header="0.27559055118110237" footer="0.35433070866141736"/>
  <pageSetup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35"/>
  </sheetPr>
  <dimension ref="A1:CK493"/>
  <sheetViews>
    <sheetView showGridLines="0" view="pageBreakPreview" zoomScale="95" zoomScaleNormal="70" zoomScaleSheetLayoutView="95" workbookViewId="0">
      <pane xSplit="1" ySplit="1" topLeftCell="B2" activePane="bottomRight" state="frozen"/>
      <selection activeCell="H27" sqref="H27"/>
      <selection pane="topRight" activeCell="H27" sqref="H27"/>
      <selection pane="bottomLeft" activeCell="H27" sqref="H27"/>
      <selection pane="bottomRight" activeCell="B33" sqref="B33"/>
    </sheetView>
  </sheetViews>
  <sheetFormatPr defaultColWidth="14.140625" defaultRowHeight="14.25" x14ac:dyDescent="0.2"/>
  <cols>
    <col min="1" max="1" width="42.28515625" style="234" customWidth="1"/>
    <col min="2" max="8" width="15.5703125" style="28" customWidth="1"/>
    <col min="9" max="14" width="15.5703125" style="229" customWidth="1"/>
    <col min="15" max="74" width="15.5703125" style="28" customWidth="1"/>
    <col min="75" max="75" width="17.7109375" style="17" bestFit="1" customWidth="1"/>
    <col min="76" max="89" width="14.140625" style="17" customWidth="1"/>
    <col min="90" max="16384" width="14.140625" style="11"/>
  </cols>
  <sheetData>
    <row r="1" spans="1:89" s="26" customFormat="1" ht="51" x14ac:dyDescent="0.2">
      <c r="A1" s="253" t="s">
        <v>351</v>
      </c>
      <c r="B1" s="186" t="s">
        <v>214</v>
      </c>
      <c r="C1" s="186" t="s">
        <v>225</v>
      </c>
      <c r="D1" s="186" t="s">
        <v>226</v>
      </c>
      <c r="E1" s="186" t="s">
        <v>227</v>
      </c>
      <c r="F1" s="186" t="s">
        <v>228</v>
      </c>
      <c r="G1" s="186" t="s">
        <v>229</v>
      </c>
      <c r="H1" s="186" t="s">
        <v>230</v>
      </c>
      <c r="I1" s="503" t="s">
        <v>215</v>
      </c>
      <c r="J1" s="503" t="s">
        <v>231</v>
      </c>
      <c r="K1" s="503" t="s">
        <v>232</v>
      </c>
      <c r="L1" s="503" t="s">
        <v>322</v>
      </c>
      <c r="M1" s="503" t="s">
        <v>233</v>
      </c>
      <c r="N1" s="503" t="s">
        <v>234</v>
      </c>
      <c r="O1" s="186" t="s">
        <v>235</v>
      </c>
      <c r="P1" s="225" t="s">
        <v>323</v>
      </c>
      <c r="Q1" s="186" t="s">
        <v>217</v>
      </c>
      <c r="R1" s="186" t="s">
        <v>236</v>
      </c>
      <c r="S1" s="186" t="s">
        <v>237</v>
      </c>
      <c r="T1" s="186" t="s">
        <v>238</v>
      </c>
      <c r="U1" s="186" t="s">
        <v>239</v>
      </c>
      <c r="V1" s="186" t="s">
        <v>240</v>
      </c>
      <c r="W1" s="186" t="s">
        <v>241</v>
      </c>
      <c r="X1" s="186" t="s">
        <v>242</v>
      </c>
      <c r="Y1" s="186" t="s">
        <v>243</v>
      </c>
      <c r="Z1" s="186" t="s">
        <v>155</v>
      </c>
      <c r="AA1" s="186" t="s">
        <v>156</v>
      </c>
      <c r="AB1" s="186" t="s">
        <v>158</v>
      </c>
      <c r="AC1" s="186" t="s">
        <v>157</v>
      </c>
      <c r="AD1" s="186" t="s">
        <v>159</v>
      </c>
      <c r="AE1" s="186" t="s">
        <v>160</v>
      </c>
      <c r="AF1" s="186" t="s">
        <v>161</v>
      </c>
      <c r="AG1" s="186" t="s">
        <v>162</v>
      </c>
      <c r="AH1" s="186" t="s">
        <v>163</v>
      </c>
      <c r="AI1" s="186" t="s">
        <v>164</v>
      </c>
      <c r="AJ1" s="186" t="s">
        <v>165</v>
      </c>
      <c r="AK1" s="186" t="s">
        <v>56</v>
      </c>
      <c r="AL1" s="186" t="s">
        <v>167</v>
      </c>
      <c r="AM1" s="186" t="s">
        <v>168</v>
      </c>
      <c r="AN1" s="186" t="s">
        <v>169</v>
      </c>
      <c r="AO1" s="186" t="s">
        <v>170</v>
      </c>
      <c r="AP1" s="186" t="s">
        <v>176</v>
      </c>
      <c r="AQ1" s="186" t="s">
        <v>177</v>
      </c>
      <c r="AR1" s="225" t="s">
        <v>324</v>
      </c>
      <c r="AS1" s="186" t="s">
        <v>57</v>
      </c>
      <c r="AT1" s="186" t="s">
        <v>180</v>
      </c>
      <c r="AU1" s="186" t="s">
        <v>244</v>
      </c>
      <c r="AV1" s="186" t="s">
        <v>245</v>
      </c>
      <c r="AW1" s="186" t="s">
        <v>246</v>
      </c>
      <c r="AX1" s="186" t="s">
        <v>247</v>
      </c>
      <c r="AY1" s="186" t="s">
        <v>248</v>
      </c>
      <c r="AZ1" s="186" t="s">
        <v>249</v>
      </c>
      <c r="BA1" s="186" t="s">
        <v>250</v>
      </c>
      <c r="BB1" s="186" t="s">
        <v>251</v>
      </c>
      <c r="BC1" s="186" t="s">
        <v>253</v>
      </c>
      <c r="BD1" s="186" t="s">
        <v>254</v>
      </c>
      <c r="BE1" s="186" t="s">
        <v>31</v>
      </c>
      <c r="BF1" s="186" t="s">
        <v>252</v>
      </c>
      <c r="BG1" s="186" t="s">
        <v>255</v>
      </c>
      <c r="BH1" s="186" t="s">
        <v>256</v>
      </c>
      <c r="BI1" s="186" t="s">
        <v>257</v>
      </c>
      <c r="BJ1" s="186" t="s">
        <v>258</v>
      </c>
      <c r="BK1" s="186" t="s">
        <v>259</v>
      </c>
      <c r="BL1" s="186" t="s">
        <v>260</v>
      </c>
      <c r="BM1" s="186" t="s">
        <v>261</v>
      </c>
      <c r="BN1" s="186" t="s">
        <v>0</v>
      </c>
      <c r="BO1" s="186" t="s">
        <v>262</v>
      </c>
      <c r="BP1" s="186" t="s">
        <v>263</v>
      </c>
      <c r="BQ1" s="186" t="s">
        <v>264</v>
      </c>
      <c r="BR1" s="186" t="s">
        <v>265</v>
      </c>
      <c r="BS1" s="186" t="s">
        <v>266</v>
      </c>
      <c r="BT1" s="186" t="s">
        <v>208</v>
      </c>
      <c r="BU1" s="186" t="s">
        <v>209</v>
      </c>
      <c r="BV1" s="186" t="s">
        <v>210</v>
      </c>
    </row>
    <row r="2" spans="1:89" ht="9.75" customHeight="1" x14ac:dyDescent="0.2">
      <c r="A2" s="254"/>
      <c r="B2" s="34"/>
      <c r="C2" s="34"/>
      <c r="D2" s="34"/>
      <c r="E2" s="34"/>
      <c r="F2" s="34"/>
      <c r="G2" s="34"/>
      <c r="H2" s="34"/>
      <c r="I2" s="504"/>
      <c r="J2" s="504"/>
      <c r="K2" s="504"/>
      <c r="L2" s="504"/>
      <c r="M2" s="504"/>
      <c r="N2" s="50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2"/>
    </row>
    <row r="3" spans="1:89" s="208" customFormat="1" ht="14.25" customHeight="1" x14ac:dyDescent="0.2">
      <c r="A3" s="315" t="s">
        <v>63</v>
      </c>
      <c r="B3" s="370">
        <v>11604</v>
      </c>
      <c r="C3" s="370">
        <v>1414</v>
      </c>
      <c r="D3" s="370">
        <v>32078</v>
      </c>
      <c r="E3" s="370">
        <v>8471</v>
      </c>
      <c r="F3" s="370">
        <v>35351</v>
      </c>
      <c r="G3" s="370">
        <v>60386</v>
      </c>
      <c r="H3" s="370">
        <v>46744</v>
      </c>
      <c r="I3" s="370">
        <v>25840</v>
      </c>
      <c r="J3" s="370">
        <v>5939</v>
      </c>
      <c r="K3" s="370">
        <v>1076</v>
      </c>
      <c r="L3" s="370">
        <v>14424</v>
      </c>
      <c r="M3" s="370">
        <v>1790</v>
      </c>
      <c r="N3" s="370">
        <v>10114</v>
      </c>
      <c r="O3" s="370">
        <v>177872</v>
      </c>
      <c r="P3" s="370">
        <v>36016</v>
      </c>
      <c r="Q3" s="370">
        <v>77628</v>
      </c>
      <c r="R3" s="370">
        <v>16185</v>
      </c>
      <c r="S3" s="370">
        <v>2866</v>
      </c>
      <c r="T3" s="370">
        <v>26303</v>
      </c>
      <c r="U3" s="370">
        <v>17939</v>
      </c>
      <c r="V3" s="370">
        <v>3242</v>
      </c>
      <c r="W3" s="370">
        <v>42602</v>
      </c>
      <c r="X3" s="370">
        <v>9783</v>
      </c>
      <c r="Y3" s="370">
        <v>47832</v>
      </c>
      <c r="Z3" s="370">
        <v>18717</v>
      </c>
      <c r="AA3" s="370">
        <v>19511</v>
      </c>
      <c r="AB3" s="370">
        <v>2336</v>
      </c>
      <c r="AC3" s="370">
        <v>218262</v>
      </c>
      <c r="AD3" s="370">
        <v>1069</v>
      </c>
      <c r="AE3" s="370">
        <v>4834</v>
      </c>
      <c r="AF3" s="370">
        <v>135612</v>
      </c>
      <c r="AG3" s="370">
        <v>1106925</v>
      </c>
      <c r="AH3" s="370">
        <v>287191</v>
      </c>
      <c r="AI3" s="370">
        <v>14315</v>
      </c>
      <c r="AJ3" s="370">
        <v>4754</v>
      </c>
      <c r="AK3" s="370">
        <v>23622</v>
      </c>
      <c r="AL3" s="370">
        <v>81351</v>
      </c>
      <c r="AM3" s="370">
        <v>8654</v>
      </c>
      <c r="AN3" s="370">
        <v>8073</v>
      </c>
      <c r="AO3" s="370">
        <v>137191</v>
      </c>
      <c r="AP3" s="370">
        <v>6152</v>
      </c>
      <c r="AQ3" s="370">
        <v>31309</v>
      </c>
      <c r="AR3" s="370">
        <v>31110</v>
      </c>
      <c r="AS3" s="370">
        <v>46101</v>
      </c>
      <c r="AT3" s="370">
        <v>7303</v>
      </c>
      <c r="AU3" s="370">
        <v>17175</v>
      </c>
      <c r="AV3" s="370">
        <v>21064</v>
      </c>
      <c r="AW3" s="370">
        <v>5249</v>
      </c>
      <c r="AX3" s="370">
        <v>58832</v>
      </c>
      <c r="AY3" s="370">
        <v>10261</v>
      </c>
      <c r="AZ3" s="370">
        <v>11702</v>
      </c>
      <c r="BA3" s="370">
        <v>49662</v>
      </c>
      <c r="BB3" s="370">
        <v>9258</v>
      </c>
      <c r="BC3" s="370">
        <v>2884</v>
      </c>
      <c r="BD3" s="370">
        <v>31905</v>
      </c>
      <c r="BE3" s="370">
        <v>310600</v>
      </c>
      <c r="BF3" s="370">
        <v>29516</v>
      </c>
      <c r="BG3" s="370">
        <v>3730</v>
      </c>
      <c r="BH3" s="370">
        <v>5035</v>
      </c>
      <c r="BI3" s="370">
        <v>2326</v>
      </c>
      <c r="BJ3" s="370">
        <v>14061</v>
      </c>
      <c r="BK3" s="370">
        <v>45113</v>
      </c>
      <c r="BL3" s="370">
        <v>6117</v>
      </c>
      <c r="BM3" s="370">
        <v>652198</v>
      </c>
      <c r="BN3" s="370">
        <v>106381</v>
      </c>
      <c r="BO3" s="370">
        <v>11999</v>
      </c>
      <c r="BP3" s="370">
        <v>47974</v>
      </c>
      <c r="BQ3" s="370">
        <v>20441</v>
      </c>
      <c r="BR3" s="370">
        <v>3178</v>
      </c>
      <c r="BS3" s="370">
        <v>3240</v>
      </c>
      <c r="BT3" s="370">
        <v>19958</v>
      </c>
      <c r="BU3" s="370">
        <v>38730</v>
      </c>
      <c r="BV3" s="370">
        <v>14113</v>
      </c>
      <c r="BW3" s="224"/>
      <c r="BX3" s="207"/>
      <c r="BY3" s="207"/>
      <c r="BZ3" s="207"/>
      <c r="CA3" s="207"/>
      <c r="CB3" s="207"/>
      <c r="CC3" s="207"/>
      <c r="CD3" s="207"/>
      <c r="CE3" s="207"/>
      <c r="CF3" s="207"/>
      <c r="CG3" s="207"/>
      <c r="CH3" s="207"/>
      <c r="CI3" s="207"/>
      <c r="CJ3" s="207"/>
      <c r="CK3" s="207"/>
    </row>
    <row r="4" spans="1:89" s="208" customFormat="1" ht="14.25" customHeight="1" x14ac:dyDescent="0.2">
      <c r="A4" s="386" t="s">
        <v>312</v>
      </c>
      <c r="B4" s="370">
        <v>0</v>
      </c>
      <c r="C4" s="370">
        <v>233</v>
      </c>
      <c r="D4" s="370">
        <v>3493</v>
      </c>
      <c r="E4" s="370">
        <v>1268</v>
      </c>
      <c r="F4" s="370">
        <v>2762</v>
      </c>
      <c r="G4" s="370">
        <v>5298</v>
      </c>
      <c r="H4" s="370">
        <v>4702</v>
      </c>
      <c r="I4" s="370">
        <v>2519</v>
      </c>
      <c r="J4" s="370">
        <v>714</v>
      </c>
      <c r="K4" s="370">
        <v>157</v>
      </c>
      <c r="L4" s="370">
        <v>1712</v>
      </c>
      <c r="M4" s="370">
        <v>161</v>
      </c>
      <c r="N4" s="370">
        <v>1206</v>
      </c>
      <c r="O4" s="370">
        <v>17614</v>
      </c>
      <c r="P4" s="370">
        <v>3872</v>
      </c>
      <c r="Q4" s="370">
        <v>7186</v>
      </c>
      <c r="R4" s="370">
        <v>1753</v>
      </c>
      <c r="S4" s="370">
        <v>406</v>
      </c>
      <c r="T4" s="370">
        <v>1891</v>
      </c>
      <c r="U4" s="370">
        <v>2024</v>
      </c>
      <c r="V4" s="370">
        <v>408</v>
      </c>
      <c r="W4" s="370">
        <v>3950</v>
      </c>
      <c r="X4" s="370">
        <v>701</v>
      </c>
      <c r="Y4" s="370">
        <v>3912</v>
      </c>
      <c r="Z4" s="370">
        <v>2342</v>
      </c>
      <c r="AA4" s="370">
        <v>1768</v>
      </c>
      <c r="AB4" s="370">
        <v>405</v>
      </c>
      <c r="AC4" s="370">
        <v>18380</v>
      </c>
      <c r="AD4" s="370">
        <v>140</v>
      </c>
      <c r="AE4" s="370">
        <v>590</v>
      </c>
      <c r="AF4" s="370">
        <v>8735</v>
      </c>
      <c r="AG4" s="370">
        <v>104750</v>
      </c>
      <c r="AH4" s="370">
        <v>23972</v>
      </c>
      <c r="AI4" s="370">
        <v>960</v>
      </c>
      <c r="AJ4" s="370">
        <v>748</v>
      </c>
      <c r="AK4" s="370">
        <v>3099</v>
      </c>
      <c r="AL4" s="370">
        <v>7713</v>
      </c>
      <c r="AM4" s="370">
        <v>1054</v>
      </c>
      <c r="AN4" s="370">
        <v>1591</v>
      </c>
      <c r="AO4" s="370">
        <v>12084</v>
      </c>
      <c r="AP4" s="370">
        <v>751</v>
      </c>
      <c r="AQ4" s="370">
        <v>2477</v>
      </c>
      <c r="AR4" s="370">
        <v>3136</v>
      </c>
      <c r="AS4" s="370">
        <v>4265</v>
      </c>
      <c r="AT4" s="370">
        <v>1200</v>
      </c>
      <c r="AU4" s="370">
        <v>1998</v>
      </c>
      <c r="AV4" s="370">
        <v>2654</v>
      </c>
      <c r="AW4" s="370">
        <v>748</v>
      </c>
      <c r="AX4" s="370">
        <v>5032</v>
      </c>
      <c r="AY4" s="370">
        <v>1120</v>
      </c>
      <c r="AZ4" s="370">
        <v>1349</v>
      </c>
      <c r="BA4" s="370">
        <v>3802</v>
      </c>
      <c r="BB4" s="370">
        <v>1320</v>
      </c>
      <c r="BC4" s="370">
        <v>509</v>
      </c>
      <c r="BD4" s="370">
        <v>3573</v>
      </c>
      <c r="BE4" s="370">
        <v>31149</v>
      </c>
      <c r="BF4" s="370">
        <v>3483</v>
      </c>
      <c r="BG4" s="370">
        <v>436</v>
      </c>
      <c r="BH4" s="370">
        <v>759</v>
      </c>
      <c r="BI4" s="370">
        <v>390</v>
      </c>
      <c r="BJ4" s="370">
        <v>1654</v>
      </c>
      <c r="BK4" s="370">
        <v>4558</v>
      </c>
      <c r="BL4" s="370">
        <v>649</v>
      </c>
      <c r="BM4" s="370">
        <v>69912</v>
      </c>
      <c r="BN4" s="370">
        <v>8829</v>
      </c>
      <c r="BO4" s="370">
        <v>781</v>
      </c>
      <c r="BP4" s="370">
        <v>5519</v>
      </c>
      <c r="BQ4" s="370">
        <v>1718</v>
      </c>
      <c r="BR4" s="370">
        <v>472</v>
      </c>
      <c r="BS4" s="370">
        <v>471</v>
      </c>
      <c r="BT4" s="370">
        <v>2511</v>
      </c>
      <c r="BU4" s="370">
        <v>2094</v>
      </c>
      <c r="BV4" s="370">
        <v>1227</v>
      </c>
      <c r="BW4" s="224"/>
      <c r="BX4" s="207"/>
      <c r="BY4" s="207"/>
      <c r="BZ4" s="207"/>
      <c r="CA4" s="207"/>
      <c r="CB4" s="207"/>
      <c r="CC4" s="207"/>
      <c r="CD4" s="207"/>
      <c r="CE4" s="207"/>
      <c r="CF4" s="207"/>
      <c r="CG4" s="207"/>
      <c r="CH4" s="207"/>
      <c r="CI4" s="207"/>
      <c r="CJ4" s="207"/>
      <c r="CK4" s="207"/>
    </row>
    <row r="5" spans="1:89" s="208" customFormat="1" ht="14.25" customHeight="1" x14ac:dyDescent="0.2">
      <c r="A5" s="386" t="s">
        <v>313</v>
      </c>
      <c r="B5" s="370">
        <v>51</v>
      </c>
      <c r="C5" s="370">
        <v>18</v>
      </c>
      <c r="D5" s="370">
        <v>408</v>
      </c>
      <c r="E5" s="370">
        <v>119</v>
      </c>
      <c r="F5" s="370">
        <v>430</v>
      </c>
      <c r="G5" s="370">
        <v>1020</v>
      </c>
      <c r="H5" s="370">
        <v>763</v>
      </c>
      <c r="I5" s="370">
        <v>225</v>
      </c>
      <c r="J5" s="370">
        <v>57</v>
      </c>
      <c r="K5" s="370">
        <v>14</v>
      </c>
      <c r="L5" s="370">
        <v>124</v>
      </c>
      <c r="M5" s="370">
        <v>11</v>
      </c>
      <c r="N5" s="370">
        <v>163</v>
      </c>
      <c r="O5" s="370">
        <v>4377</v>
      </c>
      <c r="P5" s="370">
        <v>496</v>
      </c>
      <c r="Q5" s="370">
        <v>1195</v>
      </c>
      <c r="R5" s="370">
        <v>180</v>
      </c>
      <c r="S5" s="370">
        <v>29</v>
      </c>
      <c r="T5" s="370">
        <v>206</v>
      </c>
      <c r="U5" s="370">
        <v>223</v>
      </c>
      <c r="V5" s="370">
        <v>47</v>
      </c>
      <c r="W5" s="370">
        <v>522</v>
      </c>
      <c r="X5" s="370">
        <v>111</v>
      </c>
      <c r="Y5" s="370">
        <v>574</v>
      </c>
      <c r="Z5" s="370">
        <v>158</v>
      </c>
      <c r="AA5" s="370">
        <v>220</v>
      </c>
      <c r="AB5" s="370">
        <v>46</v>
      </c>
      <c r="AC5" s="370">
        <v>2124</v>
      </c>
      <c r="AD5" s="370">
        <v>11</v>
      </c>
      <c r="AE5" s="370">
        <v>93</v>
      </c>
      <c r="AF5" s="370">
        <v>1630</v>
      </c>
      <c r="AG5" s="370">
        <v>7893</v>
      </c>
      <c r="AH5" s="370">
        <v>3548</v>
      </c>
      <c r="AI5" s="370">
        <v>66</v>
      </c>
      <c r="AJ5" s="370">
        <v>65</v>
      </c>
      <c r="AK5" s="370">
        <v>374</v>
      </c>
      <c r="AL5" s="370">
        <v>951</v>
      </c>
      <c r="AM5" s="370">
        <v>138</v>
      </c>
      <c r="AN5" s="370">
        <v>101</v>
      </c>
      <c r="AO5" s="370">
        <v>1639</v>
      </c>
      <c r="AP5" s="370">
        <v>110</v>
      </c>
      <c r="AQ5" s="370">
        <v>284</v>
      </c>
      <c r="AR5" s="370">
        <v>380</v>
      </c>
      <c r="AS5" s="370">
        <v>847</v>
      </c>
      <c r="AT5" s="370">
        <v>136</v>
      </c>
      <c r="AU5" s="370">
        <v>164</v>
      </c>
      <c r="AV5" s="370">
        <v>255</v>
      </c>
      <c r="AW5" s="370">
        <v>68</v>
      </c>
      <c r="AX5" s="370">
        <v>929</v>
      </c>
      <c r="AY5" s="370">
        <v>127</v>
      </c>
      <c r="AZ5" s="370">
        <v>168</v>
      </c>
      <c r="BA5" s="370">
        <v>504</v>
      </c>
      <c r="BB5" s="370">
        <v>146</v>
      </c>
      <c r="BC5" s="370">
        <v>70</v>
      </c>
      <c r="BD5" s="370">
        <v>365</v>
      </c>
      <c r="BE5" s="370">
        <v>4867</v>
      </c>
      <c r="BF5" s="370">
        <v>368</v>
      </c>
      <c r="BG5" s="370">
        <v>59</v>
      </c>
      <c r="BH5" s="370">
        <v>65</v>
      </c>
      <c r="BI5" s="370">
        <v>51</v>
      </c>
      <c r="BJ5" s="370">
        <v>131</v>
      </c>
      <c r="BK5" s="370">
        <v>519</v>
      </c>
      <c r="BL5" s="370">
        <v>92</v>
      </c>
      <c r="BM5" s="370">
        <v>12415</v>
      </c>
      <c r="BN5" s="370">
        <v>1073</v>
      </c>
      <c r="BO5" s="370">
        <v>36</v>
      </c>
      <c r="BP5" s="370">
        <v>671</v>
      </c>
      <c r="BQ5" s="370">
        <v>170</v>
      </c>
      <c r="BR5" s="370">
        <v>45</v>
      </c>
      <c r="BS5" s="370">
        <v>50</v>
      </c>
      <c r="BT5" s="370">
        <v>256</v>
      </c>
      <c r="BU5" s="370">
        <v>376</v>
      </c>
      <c r="BV5" s="370">
        <v>194</v>
      </c>
      <c r="BW5" s="224"/>
      <c r="BX5" s="207"/>
      <c r="BY5" s="207"/>
      <c r="BZ5" s="207"/>
      <c r="CA5" s="207"/>
      <c r="CB5" s="207"/>
      <c r="CC5" s="207"/>
      <c r="CD5" s="207"/>
      <c r="CE5" s="207"/>
      <c r="CF5" s="207"/>
      <c r="CG5" s="207"/>
      <c r="CH5" s="207"/>
      <c r="CI5" s="207"/>
      <c r="CJ5" s="207"/>
      <c r="CK5" s="207"/>
    </row>
    <row r="6" spans="1:89" s="208" customFormat="1" ht="15" customHeight="1" x14ac:dyDescent="0.2">
      <c r="A6" s="314" t="s">
        <v>146</v>
      </c>
      <c r="B6" s="370">
        <v>0</v>
      </c>
      <c r="C6" s="370">
        <v>0</v>
      </c>
      <c r="D6" s="370">
        <v>3</v>
      </c>
      <c r="E6" s="370">
        <v>0</v>
      </c>
      <c r="F6" s="370">
        <v>0</v>
      </c>
      <c r="G6" s="370">
        <v>0</v>
      </c>
      <c r="H6" s="370">
        <v>3</v>
      </c>
      <c r="I6" s="370">
        <v>0</v>
      </c>
      <c r="J6" s="370">
        <v>0</v>
      </c>
      <c r="K6" s="370">
        <v>0</v>
      </c>
      <c r="L6" s="370">
        <v>0</v>
      </c>
      <c r="M6" s="370">
        <v>0</v>
      </c>
      <c r="N6" s="370">
        <v>0</v>
      </c>
      <c r="O6" s="370">
        <v>8</v>
      </c>
      <c r="P6" s="370">
        <v>1</v>
      </c>
      <c r="Q6" s="370">
        <v>9</v>
      </c>
      <c r="R6" s="370">
        <v>1</v>
      </c>
      <c r="S6" s="370">
        <v>0</v>
      </c>
      <c r="T6" s="370">
        <v>0</v>
      </c>
      <c r="U6" s="370">
        <v>1</v>
      </c>
      <c r="V6" s="370">
        <v>0</v>
      </c>
      <c r="W6" s="370">
        <v>0</v>
      </c>
      <c r="X6" s="370">
        <v>0</v>
      </c>
      <c r="Y6" s="370">
        <v>5</v>
      </c>
      <c r="Z6" s="370">
        <v>0</v>
      </c>
      <c r="AA6" s="370">
        <v>0</v>
      </c>
      <c r="AB6" s="370">
        <v>0</v>
      </c>
      <c r="AC6" s="370">
        <v>11</v>
      </c>
      <c r="AD6" s="370">
        <v>0</v>
      </c>
      <c r="AE6" s="370">
        <v>0</v>
      </c>
      <c r="AF6" s="370">
        <v>6</v>
      </c>
      <c r="AG6" s="370">
        <v>0</v>
      </c>
      <c r="AH6" s="370">
        <v>11</v>
      </c>
      <c r="AI6" s="370">
        <v>0</v>
      </c>
      <c r="AJ6" s="370">
        <v>0</v>
      </c>
      <c r="AK6" s="370">
        <v>3</v>
      </c>
      <c r="AL6" s="370">
        <v>3</v>
      </c>
      <c r="AM6" s="370">
        <v>0</v>
      </c>
      <c r="AN6" s="370">
        <v>0</v>
      </c>
      <c r="AO6" s="370">
        <v>3</v>
      </c>
      <c r="AP6" s="370">
        <v>0</v>
      </c>
      <c r="AQ6" s="370">
        <v>3</v>
      </c>
      <c r="AR6" s="370">
        <v>0</v>
      </c>
      <c r="AS6" s="370">
        <v>0</v>
      </c>
      <c r="AT6" s="370">
        <v>0</v>
      </c>
      <c r="AU6" s="370">
        <v>0</v>
      </c>
      <c r="AV6" s="370">
        <v>0</v>
      </c>
      <c r="AW6" s="370">
        <v>0</v>
      </c>
      <c r="AX6" s="370">
        <v>0</v>
      </c>
      <c r="AY6" s="370">
        <v>0</v>
      </c>
      <c r="AZ6" s="370">
        <v>0</v>
      </c>
      <c r="BA6" s="370">
        <v>1</v>
      </c>
      <c r="BB6" s="370">
        <v>0</v>
      </c>
      <c r="BC6" s="370">
        <v>0</v>
      </c>
      <c r="BD6" s="370">
        <v>2</v>
      </c>
      <c r="BE6" s="370">
        <v>2</v>
      </c>
      <c r="BF6" s="370">
        <v>0</v>
      </c>
      <c r="BG6" s="370">
        <v>0</v>
      </c>
      <c r="BH6" s="370">
        <v>0</v>
      </c>
      <c r="BI6" s="370">
        <v>0</v>
      </c>
      <c r="BJ6" s="370">
        <v>0</v>
      </c>
      <c r="BK6" s="370">
        <v>0</v>
      </c>
      <c r="BL6" s="370">
        <v>0</v>
      </c>
      <c r="BM6" s="370">
        <v>51</v>
      </c>
      <c r="BN6" s="370">
        <v>2</v>
      </c>
      <c r="BO6" s="370">
        <v>0</v>
      </c>
      <c r="BP6" s="370">
        <v>1</v>
      </c>
      <c r="BQ6" s="370">
        <v>1</v>
      </c>
      <c r="BR6" s="370">
        <v>0</v>
      </c>
      <c r="BS6" s="370">
        <v>1</v>
      </c>
      <c r="BT6" s="370">
        <v>0</v>
      </c>
      <c r="BU6" s="370">
        <v>0</v>
      </c>
      <c r="BV6" s="370">
        <v>0</v>
      </c>
      <c r="BW6" s="224"/>
      <c r="BX6" s="207"/>
      <c r="BY6" s="207"/>
      <c r="BZ6" s="207"/>
      <c r="CA6" s="207"/>
      <c r="CB6" s="207"/>
      <c r="CC6" s="207"/>
      <c r="CD6" s="207"/>
      <c r="CE6" s="207"/>
      <c r="CF6" s="207"/>
      <c r="CG6" s="207"/>
      <c r="CH6" s="207"/>
      <c r="CI6" s="207"/>
      <c r="CJ6" s="207"/>
      <c r="CK6" s="207"/>
    </row>
    <row r="7" spans="1:89" s="208" customFormat="1" ht="15" customHeight="1" x14ac:dyDescent="0.2">
      <c r="A7" s="316" t="s">
        <v>118</v>
      </c>
      <c r="B7" s="370">
        <v>0</v>
      </c>
      <c r="C7" s="370">
        <v>0</v>
      </c>
      <c r="D7" s="370">
        <v>0</v>
      </c>
      <c r="E7" s="370">
        <v>0</v>
      </c>
      <c r="F7" s="370">
        <v>0</v>
      </c>
      <c r="G7" s="370">
        <v>0</v>
      </c>
      <c r="H7" s="370">
        <v>0</v>
      </c>
      <c r="I7" s="370">
        <v>0</v>
      </c>
      <c r="J7" s="370">
        <v>0</v>
      </c>
      <c r="K7" s="370">
        <v>0</v>
      </c>
      <c r="L7" s="370">
        <v>0</v>
      </c>
      <c r="M7" s="370">
        <v>0</v>
      </c>
      <c r="N7" s="370">
        <v>0</v>
      </c>
      <c r="O7" s="370">
        <v>0</v>
      </c>
      <c r="P7" s="370">
        <v>0</v>
      </c>
      <c r="Q7" s="370">
        <v>0</v>
      </c>
      <c r="R7" s="370">
        <v>0</v>
      </c>
      <c r="S7" s="370">
        <v>0</v>
      </c>
      <c r="T7" s="370">
        <v>0</v>
      </c>
      <c r="U7" s="370">
        <v>0</v>
      </c>
      <c r="V7" s="370">
        <v>0</v>
      </c>
      <c r="W7" s="370">
        <v>0</v>
      </c>
      <c r="X7" s="370">
        <v>0</v>
      </c>
      <c r="Y7" s="370">
        <v>0</v>
      </c>
      <c r="Z7" s="370">
        <v>0</v>
      </c>
      <c r="AA7" s="370">
        <v>0</v>
      </c>
      <c r="AB7" s="370">
        <v>0</v>
      </c>
      <c r="AC7" s="370">
        <v>0</v>
      </c>
      <c r="AD7" s="370">
        <v>0</v>
      </c>
      <c r="AE7" s="370">
        <v>0</v>
      </c>
      <c r="AF7" s="370">
        <v>0</v>
      </c>
      <c r="AG7" s="370">
        <v>533</v>
      </c>
      <c r="AH7" s="370">
        <v>0</v>
      </c>
      <c r="AI7" s="370">
        <v>0</v>
      </c>
      <c r="AJ7" s="370">
        <v>0</v>
      </c>
      <c r="AK7" s="370">
        <v>0</v>
      </c>
      <c r="AL7" s="370">
        <v>0</v>
      </c>
      <c r="AM7" s="370">
        <v>0</v>
      </c>
      <c r="AN7" s="370">
        <v>0</v>
      </c>
      <c r="AO7" s="370">
        <v>0</v>
      </c>
      <c r="AP7" s="370">
        <v>0</v>
      </c>
      <c r="AQ7" s="370">
        <v>0</v>
      </c>
      <c r="AR7" s="370">
        <v>0</v>
      </c>
      <c r="AS7" s="370">
        <v>0</v>
      </c>
      <c r="AT7" s="370">
        <v>0</v>
      </c>
      <c r="AU7" s="370">
        <v>0</v>
      </c>
      <c r="AV7" s="370">
        <v>0</v>
      </c>
      <c r="AW7" s="370">
        <v>0</v>
      </c>
      <c r="AX7" s="370">
        <v>0</v>
      </c>
      <c r="AY7" s="370">
        <v>0</v>
      </c>
      <c r="AZ7" s="370">
        <v>0</v>
      </c>
      <c r="BA7" s="370">
        <v>0</v>
      </c>
      <c r="BB7" s="370">
        <v>0</v>
      </c>
      <c r="BC7" s="370">
        <v>0</v>
      </c>
      <c r="BD7" s="370">
        <v>0</v>
      </c>
      <c r="BE7" s="370">
        <v>0</v>
      </c>
      <c r="BF7" s="370">
        <v>0</v>
      </c>
      <c r="BG7" s="370">
        <v>0</v>
      </c>
      <c r="BH7" s="370">
        <v>0</v>
      </c>
      <c r="BI7" s="370">
        <v>0</v>
      </c>
      <c r="BJ7" s="370">
        <v>0</v>
      </c>
      <c r="BK7" s="370">
        <v>0</v>
      </c>
      <c r="BL7" s="370">
        <v>0</v>
      </c>
      <c r="BM7" s="370">
        <v>0</v>
      </c>
      <c r="BN7" s="370">
        <v>0</v>
      </c>
      <c r="BO7" s="370">
        <v>0</v>
      </c>
      <c r="BP7" s="370">
        <v>0</v>
      </c>
      <c r="BQ7" s="370">
        <v>0</v>
      </c>
      <c r="BR7" s="370">
        <v>0</v>
      </c>
      <c r="BS7" s="370">
        <v>0</v>
      </c>
      <c r="BT7" s="370">
        <v>0</v>
      </c>
      <c r="BU7" s="370">
        <v>0</v>
      </c>
      <c r="BV7" s="370">
        <v>0</v>
      </c>
      <c r="BW7" s="224"/>
      <c r="BX7" s="207"/>
      <c r="BY7" s="207"/>
      <c r="BZ7" s="207"/>
      <c r="CA7" s="207"/>
      <c r="CB7" s="207"/>
      <c r="CC7" s="207"/>
      <c r="CD7" s="207"/>
      <c r="CE7" s="207"/>
      <c r="CF7" s="207"/>
      <c r="CG7" s="207"/>
      <c r="CH7" s="207"/>
      <c r="CI7" s="207"/>
      <c r="CJ7" s="207"/>
      <c r="CK7" s="207"/>
    </row>
    <row r="8" spans="1:89" ht="14.25" customHeight="1" thickBot="1" x14ac:dyDescent="0.25">
      <c r="A8" s="317" t="s">
        <v>115</v>
      </c>
      <c r="B8" s="533">
        <v>11655</v>
      </c>
      <c r="C8" s="533">
        <v>1665</v>
      </c>
      <c r="D8" s="533">
        <v>35982</v>
      </c>
      <c r="E8" s="533">
        <v>9858</v>
      </c>
      <c r="F8" s="533">
        <v>38543</v>
      </c>
      <c r="G8" s="533">
        <v>66704</v>
      </c>
      <c r="H8" s="533">
        <v>52212</v>
      </c>
      <c r="I8" s="534">
        <v>28584</v>
      </c>
      <c r="J8" s="534">
        <v>6710</v>
      </c>
      <c r="K8" s="534">
        <v>1247</v>
      </c>
      <c r="L8" s="534">
        <v>16260</v>
      </c>
      <c r="M8" s="534">
        <v>1962</v>
      </c>
      <c r="N8" s="534">
        <v>11483</v>
      </c>
      <c r="O8" s="533">
        <v>199871</v>
      </c>
      <c r="P8" s="533">
        <v>40385</v>
      </c>
      <c r="Q8" s="533">
        <v>86018</v>
      </c>
      <c r="R8" s="533">
        <v>18119</v>
      </c>
      <c r="S8" s="533">
        <v>3301</v>
      </c>
      <c r="T8" s="533">
        <v>28400</v>
      </c>
      <c r="U8" s="533">
        <v>20187</v>
      </c>
      <c r="V8" s="533">
        <v>3697</v>
      </c>
      <c r="W8" s="533">
        <v>47074</v>
      </c>
      <c r="X8" s="533">
        <v>10595</v>
      </c>
      <c r="Y8" s="533">
        <v>52323</v>
      </c>
      <c r="Z8" s="533">
        <v>21217</v>
      </c>
      <c r="AA8" s="533">
        <v>21499</v>
      </c>
      <c r="AB8" s="533">
        <v>2787</v>
      </c>
      <c r="AC8" s="533">
        <v>238777</v>
      </c>
      <c r="AD8" s="533">
        <v>1220</v>
      </c>
      <c r="AE8" s="533">
        <v>5517</v>
      </c>
      <c r="AF8" s="533">
        <v>145983</v>
      </c>
      <c r="AG8" s="533">
        <v>1220101</v>
      </c>
      <c r="AH8" s="533">
        <v>314722</v>
      </c>
      <c r="AI8" s="533">
        <v>15341</v>
      </c>
      <c r="AJ8" s="533">
        <v>5567</v>
      </c>
      <c r="AK8" s="533">
        <v>27098</v>
      </c>
      <c r="AL8" s="533">
        <v>90018</v>
      </c>
      <c r="AM8" s="533">
        <v>9846</v>
      </c>
      <c r="AN8" s="533">
        <v>9765</v>
      </c>
      <c r="AO8" s="533">
        <v>150917</v>
      </c>
      <c r="AP8" s="533">
        <v>7013</v>
      </c>
      <c r="AQ8" s="533">
        <v>34073</v>
      </c>
      <c r="AR8" s="533">
        <v>34626</v>
      </c>
      <c r="AS8" s="533">
        <v>51213</v>
      </c>
      <c r="AT8" s="533">
        <v>8639</v>
      </c>
      <c r="AU8" s="533">
        <v>19337</v>
      </c>
      <c r="AV8" s="533">
        <v>23973</v>
      </c>
      <c r="AW8" s="533">
        <v>6065</v>
      </c>
      <c r="AX8" s="533">
        <v>64793</v>
      </c>
      <c r="AY8" s="533">
        <v>11508</v>
      </c>
      <c r="AZ8" s="533">
        <v>13219</v>
      </c>
      <c r="BA8" s="533">
        <v>53969</v>
      </c>
      <c r="BB8" s="533">
        <v>10724</v>
      </c>
      <c r="BC8" s="533">
        <v>3463</v>
      </c>
      <c r="BD8" s="533">
        <v>35845</v>
      </c>
      <c r="BE8" s="533">
        <v>346618</v>
      </c>
      <c r="BF8" s="533">
        <v>33367</v>
      </c>
      <c r="BG8" s="533">
        <v>4225</v>
      </c>
      <c r="BH8" s="533">
        <v>5859</v>
      </c>
      <c r="BI8" s="533">
        <v>2767</v>
      </c>
      <c r="BJ8" s="533">
        <v>15846</v>
      </c>
      <c r="BK8" s="533">
        <v>50190</v>
      </c>
      <c r="BL8" s="533">
        <v>6858</v>
      </c>
      <c r="BM8" s="533">
        <v>734576</v>
      </c>
      <c r="BN8" s="533">
        <v>116285</v>
      </c>
      <c r="BO8" s="533">
        <v>12816</v>
      </c>
      <c r="BP8" s="533">
        <v>54165</v>
      </c>
      <c r="BQ8" s="533">
        <v>22330</v>
      </c>
      <c r="BR8" s="533">
        <v>3695</v>
      </c>
      <c r="BS8" s="533">
        <v>3762</v>
      </c>
      <c r="BT8" s="533">
        <v>22725</v>
      </c>
      <c r="BU8" s="533">
        <v>41200</v>
      </c>
      <c r="BV8" s="533">
        <v>15534</v>
      </c>
      <c r="BW8" s="158"/>
    </row>
    <row r="9" spans="1:89" ht="14.25" customHeight="1" thickTop="1" x14ac:dyDescent="0.2">
      <c r="A9" s="316"/>
      <c r="B9" s="176"/>
      <c r="C9" s="176"/>
      <c r="D9" s="176"/>
      <c r="E9" s="176"/>
      <c r="F9" s="176"/>
      <c r="G9" s="176"/>
      <c r="H9" s="176"/>
      <c r="I9" s="370"/>
      <c r="J9" s="370"/>
      <c r="K9" s="370"/>
      <c r="L9" s="370"/>
      <c r="M9" s="370"/>
      <c r="N9" s="370"/>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58"/>
    </row>
    <row r="10" spans="1:89" ht="14.25" customHeight="1" x14ac:dyDescent="0.2">
      <c r="A10" s="314" t="s">
        <v>272</v>
      </c>
      <c r="B10" s="176">
        <v>14197</v>
      </c>
      <c r="C10" s="176">
        <v>0</v>
      </c>
      <c r="D10" s="176">
        <v>147</v>
      </c>
      <c r="E10" s="176">
        <v>242</v>
      </c>
      <c r="F10" s="176">
        <v>0</v>
      </c>
      <c r="G10" s="176">
        <v>90</v>
      </c>
      <c r="H10" s="176">
        <v>216</v>
      </c>
      <c r="I10" s="370">
        <v>284</v>
      </c>
      <c r="J10" s="370">
        <v>0</v>
      </c>
      <c r="K10" s="370">
        <v>0</v>
      </c>
      <c r="L10" s="370">
        <v>0</v>
      </c>
      <c r="M10" s="370">
        <v>0</v>
      </c>
      <c r="N10" s="370">
        <v>0</v>
      </c>
      <c r="O10" s="176">
        <v>0</v>
      </c>
      <c r="P10" s="176">
        <v>0</v>
      </c>
      <c r="Q10" s="176">
        <v>0</v>
      </c>
      <c r="R10" s="176">
        <v>1830</v>
      </c>
      <c r="S10" s="176">
        <v>73</v>
      </c>
      <c r="T10" s="176">
        <v>38</v>
      </c>
      <c r="U10" s="176">
        <v>0</v>
      </c>
      <c r="V10" s="176">
        <v>0</v>
      </c>
      <c r="W10" s="176">
        <v>120</v>
      </c>
      <c r="X10" s="176">
        <v>50</v>
      </c>
      <c r="Y10" s="176">
        <v>0</v>
      </c>
      <c r="Z10" s="176">
        <v>1216</v>
      </c>
      <c r="AA10" s="176">
        <v>255</v>
      </c>
      <c r="AB10" s="176">
        <v>0</v>
      </c>
      <c r="AC10" s="176">
        <v>88</v>
      </c>
      <c r="AD10" s="176">
        <v>0</v>
      </c>
      <c r="AE10" s="176">
        <v>0</v>
      </c>
      <c r="AF10" s="176">
        <v>0</v>
      </c>
      <c r="AG10" s="176">
        <v>650000</v>
      </c>
      <c r="AH10" s="176">
        <v>650</v>
      </c>
      <c r="AI10" s="176">
        <v>221</v>
      </c>
      <c r="AJ10" s="176">
        <v>0</v>
      </c>
      <c r="AK10" s="176">
        <v>0</v>
      </c>
      <c r="AL10" s="176">
        <v>284</v>
      </c>
      <c r="AM10" s="176">
        <v>0</v>
      </c>
      <c r="AN10" s="176">
        <v>128</v>
      </c>
      <c r="AO10" s="176">
        <v>258</v>
      </c>
      <c r="AP10" s="176">
        <v>0</v>
      </c>
      <c r="AQ10" s="176">
        <v>315</v>
      </c>
      <c r="AR10" s="176">
        <v>3</v>
      </c>
      <c r="AS10" s="176">
        <v>759</v>
      </c>
      <c r="AT10" s="176">
        <v>119</v>
      </c>
      <c r="AU10" s="176">
        <v>549</v>
      </c>
      <c r="AV10" s="176">
        <v>279</v>
      </c>
      <c r="AW10" s="176">
        <v>0</v>
      </c>
      <c r="AX10" s="176">
        <v>37</v>
      </c>
      <c r="AY10" s="176">
        <v>0</v>
      </c>
      <c r="AZ10" s="176">
        <v>0</v>
      </c>
      <c r="BA10" s="176">
        <v>78</v>
      </c>
      <c r="BB10" s="176">
        <v>0</v>
      </c>
      <c r="BC10" s="176">
        <v>0</v>
      </c>
      <c r="BD10" s="176">
        <v>0</v>
      </c>
      <c r="BE10" s="176">
        <v>303</v>
      </c>
      <c r="BF10" s="176">
        <v>284</v>
      </c>
      <c r="BG10" s="176">
        <v>0</v>
      </c>
      <c r="BH10" s="176">
        <v>7</v>
      </c>
      <c r="BI10" s="176">
        <v>530</v>
      </c>
      <c r="BJ10" s="176">
        <v>8</v>
      </c>
      <c r="BK10" s="176">
        <v>259</v>
      </c>
      <c r="BL10" s="176">
        <v>2</v>
      </c>
      <c r="BM10" s="176">
        <v>0</v>
      </c>
      <c r="BN10" s="176">
        <v>386</v>
      </c>
      <c r="BO10" s="176">
        <v>8</v>
      </c>
      <c r="BP10" s="176">
        <v>607</v>
      </c>
      <c r="BQ10" s="176">
        <v>0</v>
      </c>
      <c r="BR10" s="176">
        <v>0</v>
      </c>
      <c r="BS10" s="176">
        <v>0</v>
      </c>
      <c r="BT10" s="176">
        <v>0</v>
      </c>
      <c r="BU10" s="176">
        <v>81</v>
      </c>
      <c r="BV10" s="176">
        <v>0</v>
      </c>
      <c r="BW10" s="158"/>
    </row>
    <row r="11" spans="1:89" ht="14.25" customHeight="1" x14ac:dyDescent="0.2">
      <c r="A11" s="314" t="s">
        <v>273</v>
      </c>
      <c r="B11" s="176">
        <v>3</v>
      </c>
      <c r="C11" s="176">
        <v>380</v>
      </c>
      <c r="D11" s="176">
        <v>54</v>
      </c>
      <c r="E11" s="176">
        <v>14</v>
      </c>
      <c r="F11" s="176">
        <v>74</v>
      </c>
      <c r="G11" s="176">
        <v>98</v>
      </c>
      <c r="H11" s="176">
        <v>90</v>
      </c>
      <c r="I11" s="370">
        <v>73</v>
      </c>
      <c r="J11" s="370">
        <v>10</v>
      </c>
      <c r="K11" s="370">
        <v>2</v>
      </c>
      <c r="L11" s="370">
        <v>45</v>
      </c>
      <c r="M11" s="370">
        <v>5</v>
      </c>
      <c r="N11" s="370">
        <v>22</v>
      </c>
      <c r="O11" s="176">
        <v>292</v>
      </c>
      <c r="P11" s="176">
        <v>96</v>
      </c>
      <c r="Q11" s="176">
        <v>120</v>
      </c>
      <c r="R11" s="176">
        <v>57</v>
      </c>
      <c r="S11" s="176">
        <v>26</v>
      </c>
      <c r="T11" s="176">
        <v>66</v>
      </c>
      <c r="U11" s="176">
        <v>45</v>
      </c>
      <c r="V11" s="176">
        <v>26</v>
      </c>
      <c r="W11" s="176">
        <v>290</v>
      </c>
      <c r="X11" s="176">
        <v>19</v>
      </c>
      <c r="Y11" s="176">
        <v>93</v>
      </c>
      <c r="Z11" s="176">
        <v>36</v>
      </c>
      <c r="AA11" s="176">
        <v>25</v>
      </c>
      <c r="AB11" s="176">
        <v>93</v>
      </c>
      <c r="AC11" s="176">
        <v>338</v>
      </c>
      <c r="AD11" s="176">
        <v>9</v>
      </c>
      <c r="AE11" s="176">
        <v>8</v>
      </c>
      <c r="AF11" s="176">
        <v>269</v>
      </c>
      <c r="AG11" s="176">
        <v>0</v>
      </c>
      <c r="AH11" s="176">
        <v>454</v>
      </c>
      <c r="AI11" s="176">
        <v>71</v>
      </c>
      <c r="AJ11" s="176">
        <v>24</v>
      </c>
      <c r="AK11" s="176">
        <v>32</v>
      </c>
      <c r="AL11" s="176">
        <v>125</v>
      </c>
      <c r="AM11" s="176">
        <v>27</v>
      </c>
      <c r="AN11" s="176">
        <v>16</v>
      </c>
      <c r="AO11" s="176">
        <v>163</v>
      </c>
      <c r="AP11" s="176">
        <v>20</v>
      </c>
      <c r="AQ11" s="176">
        <v>56</v>
      </c>
      <c r="AR11" s="176">
        <v>71</v>
      </c>
      <c r="AS11" s="176">
        <v>68</v>
      </c>
      <c r="AT11" s="176">
        <v>14</v>
      </c>
      <c r="AU11" s="176">
        <v>144</v>
      </c>
      <c r="AV11" s="176">
        <v>51</v>
      </c>
      <c r="AW11" s="176">
        <v>28</v>
      </c>
      <c r="AX11" s="176">
        <v>106</v>
      </c>
      <c r="AY11" s="176">
        <v>17</v>
      </c>
      <c r="AZ11" s="176">
        <v>27</v>
      </c>
      <c r="BA11" s="176">
        <v>71</v>
      </c>
      <c r="BB11" s="176">
        <v>35</v>
      </c>
      <c r="BC11" s="176">
        <v>15</v>
      </c>
      <c r="BD11" s="176">
        <v>64</v>
      </c>
      <c r="BE11" s="176">
        <v>503</v>
      </c>
      <c r="BF11" s="176">
        <v>58</v>
      </c>
      <c r="BG11" s="176">
        <v>13</v>
      </c>
      <c r="BH11" s="176">
        <v>11</v>
      </c>
      <c r="BI11" s="176">
        <v>6</v>
      </c>
      <c r="BJ11" s="176">
        <v>25</v>
      </c>
      <c r="BK11" s="176">
        <v>122</v>
      </c>
      <c r="BL11" s="176">
        <v>22</v>
      </c>
      <c r="BM11" s="176">
        <v>630</v>
      </c>
      <c r="BN11" s="176">
        <v>253</v>
      </c>
      <c r="BO11" s="176">
        <v>53</v>
      </c>
      <c r="BP11" s="176">
        <v>65</v>
      </c>
      <c r="BQ11" s="176">
        <v>81</v>
      </c>
      <c r="BR11" s="176">
        <v>14</v>
      </c>
      <c r="BS11" s="176">
        <v>8</v>
      </c>
      <c r="BT11" s="176">
        <v>64</v>
      </c>
      <c r="BU11" s="176">
        <v>67</v>
      </c>
      <c r="BV11" s="176">
        <v>29</v>
      </c>
      <c r="BW11" s="158"/>
    </row>
    <row r="12" spans="1:89" ht="14.25" customHeight="1" thickBot="1" x14ac:dyDescent="0.25">
      <c r="A12" s="313" t="s">
        <v>271</v>
      </c>
      <c r="B12" s="533">
        <v>14200</v>
      </c>
      <c r="C12" s="533">
        <v>380</v>
      </c>
      <c r="D12" s="533">
        <v>201</v>
      </c>
      <c r="E12" s="533">
        <v>256</v>
      </c>
      <c r="F12" s="533">
        <v>74</v>
      </c>
      <c r="G12" s="533">
        <v>188</v>
      </c>
      <c r="H12" s="533">
        <v>306</v>
      </c>
      <c r="I12" s="534">
        <v>357</v>
      </c>
      <c r="J12" s="534">
        <v>10</v>
      </c>
      <c r="K12" s="534">
        <v>2</v>
      </c>
      <c r="L12" s="534">
        <v>45</v>
      </c>
      <c r="M12" s="534">
        <v>5</v>
      </c>
      <c r="N12" s="534">
        <v>22</v>
      </c>
      <c r="O12" s="533">
        <v>292</v>
      </c>
      <c r="P12" s="533">
        <v>96</v>
      </c>
      <c r="Q12" s="533">
        <v>120</v>
      </c>
      <c r="R12" s="533">
        <v>1887</v>
      </c>
      <c r="S12" s="533">
        <v>99</v>
      </c>
      <c r="T12" s="533">
        <v>104</v>
      </c>
      <c r="U12" s="533">
        <v>45</v>
      </c>
      <c r="V12" s="533">
        <v>26</v>
      </c>
      <c r="W12" s="533">
        <v>410</v>
      </c>
      <c r="X12" s="533">
        <v>69</v>
      </c>
      <c r="Y12" s="533">
        <v>93</v>
      </c>
      <c r="Z12" s="533">
        <v>1252</v>
      </c>
      <c r="AA12" s="533">
        <v>280</v>
      </c>
      <c r="AB12" s="533">
        <v>93</v>
      </c>
      <c r="AC12" s="533">
        <v>426</v>
      </c>
      <c r="AD12" s="533">
        <v>9</v>
      </c>
      <c r="AE12" s="533">
        <v>8</v>
      </c>
      <c r="AF12" s="533">
        <v>269</v>
      </c>
      <c r="AG12" s="533">
        <v>650000</v>
      </c>
      <c r="AH12" s="533">
        <v>1104</v>
      </c>
      <c r="AI12" s="533">
        <v>292</v>
      </c>
      <c r="AJ12" s="533">
        <v>24</v>
      </c>
      <c r="AK12" s="533">
        <v>32</v>
      </c>
      <c r="AL12" s="533">
        <v>409</v>
      </c>
      <c r="AM12" s="533">
        <v>27</v>
      </c>
      <c r="AN12" s="533">
        <v>144</v>
      </c>
      <c r="AO12" s="533">
        <v>421</v>
      </c>
      <c r="AP12" s="533">
        <v>20</v>
      </c>
      <c r="AQ12" s="533">
        <v>371</v>
      </c>
      <c r="AR12" s="533">
        <v>74</v>
      </c>
      <c r="AS12" s="533">
        <v>827</v>
      </c>
      <c r="AT12" s="533">
        <v>133</v>
      </c>
      <c r="AU12" s="533">
        <v>693</v>
      </c>
      <c r="AV12" s="533">
        <v>330</v>
      </c>
      <c r="AW12" s="533">
        <v>28</v>
      </c>
      <c r="AX12" s="533">
        <v>143</v>
      </c>
      <c r="AY12" s="533">
        <v>17</v>
      </c>
      <c r="AZ12" s="533">
        <v>27</v>
      </c>
      <c r="BA12" s="533">
        <v>149</v>
      </c>
      <c r="BB12" s="533">
        <v>35</v>
      </c>
      <c r="BC12" s="533">
        <v>15</v>
      </c>
      <c r="BD12" s="533">
        <v>64</v>
      </c>
      <c r="BE12" s="533">
        <v>806</v>
      </c>
      <c r="BF12" s="533">
        <v>342</v>
      </c>
      <c r="BG12" s="533">
        <v>13</v>
      </c>
      <c r="BH12" s="533">
        <v>18</v>
      </c>
      <c r="BI12" s="533">
        <v>536</v>
      </c>
      <c r="BJ12" s="533">
        <v>33</v>
      </c>
      <c r="BK12" s="533">
        <v>381</v>
      </c>
      <c r="BL12" s="533">
        <v>24</v>
      </c>
      <c r="BM12" s="533">
        <v>630</v>
      </c>
      <c r="BN12" s="533">
        <v>639</v>
      </c>
      <c r="BO12" s="533">
        <v>61</v>
      </c>
      <c r="BP12" s="533">
        <v>672</v>
      </c>
      <c r="BQ12" s="533">
        <v>81</v>
      </c>
      <c r="BR12" s="533">
        <v>14</v>
      </c>
      <c r="BS12" s="533">
        <v>8</v>
      </c>
      <c r="BT12" s="533">
        <v>64</v>
      </c>
      <c r="BU12" s="533">
        <v>148</v>
      </c>
      <c r="BV12" s="533">
        <v>29</v>
      </c>
      <c r="BW12" s="158"/>
    </row>
    <row r="13" spans="1:89" ht="14.25" customHeight="1" thickTop="1" x14ac:dyDescent="0.2">
      <c r="A13" s="314"/>
      <c r="B13" s="176"/>
      <c r="C13" s="176"/>
      <c r="D13" s="176"/>
      <c r="E13" s="176"/>
      <c r="F13" s="176"/>
      <c r="G13" s="176"/>
      <c r="H13" s="176"/>
      <c r="I13" s="370"/>
      <c r="J13" s="370"/>
      <c r="K13" s="370"/>
      <c r="L13" s="370"/>
      <c r="M13" s="370"/>
      <c r="N13" s="370"/>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58"/>
    </row>
    <row r="14" spans="1:89" ht="14.25" customHeight="1" x14ac:dyDescent="0.2">
      <c r="A14" s="314" t="s">
        <v>25</v>
      </c>
      <c r="B14" s="176">
        <v>1834</v>
      </c>
      <c r="C14" s="176">
        <v>92</v>
      </c>
      <c r="D14" s="176">
        <v>586</v>
      </c>
      <c r="E14" s="176">
        <v>478</v>
      </c>
      <c r="F14" s="176">
        <v>269</v>
      </c>
      <c r="G14" s="176">
        <v>857</v>
      </c>
      <c r="H14" s="176">
        <v>721</v>
      </c>
      <c r="I14" s="370">
        <v>951</v>
      </c>
      <c r="J14" s="370">
        <v>79</v>
      </c>
      <c r="K14" s="370">
        <v>26</v>
      </c>
      <c r="L14" s="370">
        <v>207</v>
      </c>
      <c r="M14" s="370">
        <v>16</v>
      </c>
      <c r="N14" s="370">
        <v>89</v>
      </c>
      <c r="O14" s="176">
        <v>1798</v>
      </c>
      <c r="P14" s="176">
        <v>683</v>
      </c>
      <c r="Q14" s="176">
        <v>688</v>
      </c>
      <c r="R14" s="176">
        <v>245</v>
      </c>
      <c r="S14" s="176">
        <v>127</v>
      </c>
      <c r="T14" s="176">
        <v>195</v>
      </c>
      <c r="U14" s="176">
        <v>162</v>
      </c>
      <c r="V14" s="176">
        <v>66</v>
      </c>
      <c r="W14" s="176">
        <v>749</v>
      </c>
      <c r="X14" s="176">
        <v>167</v>
      </c>
      <c r="Y14" s="176">
        <v>427</v>
      </c>
      <c r="Z14" s="176">
        <v>1647</v>
      </c>
      <c r="AA14" s="176">
        <v>891</v>
      </c>
      <c r="AB14" s="176">
        <v>57</v>
      </c>
      <c r="AC14" s="176">
        <v>1502</v>
      </c>
      <c r="AD14" s="176">
        <v>18</v>
      </c>
      <c r="AE14" s="176">
        <v>57</v>
      </c>
      <c r="AF14" s="176">
        <v>778</v>
      </c>
      <c r="AG14" s="176">
        <v>110967</v>
      </c>
      <c r="AH14" s="176">
        <v>2703</v>
      </c>
      <c r="AI14" s="176">
        <v>630</v>
      </c>
      <c r="AJ14" s="176">
        <v>88</v>
      </c>
      <c r="AK14" s="176">
        <v>233</v>
      </c>
      <c r="AL14" s="176">
        <v>1029</v>
      </c>
      <c r="AM14" s="176">
        <v>95</v>
      </c>
      <c r="AN14" s="176">
        <v>221</v>
      </c>
      <c r="AO14" s="176">
        <v>1374</v>
      </c>
      <c r="AP14" s="176">
        <v>83</v>
      </c>
      <c r="AQ14" s="176">
        <v>582</v>
      </c>
      <c r="AR14" s="176">
        <v>360</v>
      </c>
      <c r="AS14" s="176">
        <v>1458</v>
      </c>
      <c r="AT14" s="176">
        <v>235</v>
      </c>
      <c r="AU14" s="176">
        <v>662</v>
      </c>
      <c r="AV14" s="176">
        <v>510</v>
      </c>
      <c r="AW14" s="176">
        <v>367</v>
      </c>
      <c r="AX14" s="176">
        <v>480</v>
      </c>
      <c r="AY14" s="176">
        <v>80</v>
      </c>
      <c r="AZ14" s="176">
        <v>177</v>
      </c>
      <c r="BA14" s="176">
        <v>578</v>
      </c>
      <c r="BB14" s="176">
        <v>143</v>
      </c>
      <c r="BC14" s="176">
        <v>118</v>
      </c>
      <c r="BD14" s="176">
        <v>387</v>
      </c>
      <c r="BE14" s="176">
        <v>2535</v>
      </c>
      <c r="BF14" s="176">
        <v>620</v>
      </c>
      <c r="BG14" s="176">
        <v>56</v>
      </c>
      <c r="BH14" s="176">
        <v>93</v>
      </c>
      <c r="BI14" s="176">
        <v>277</v>
      </c>
      <c r="BJ14" s="176">
        <v>149</v>
      </c>
      <c r="BK14" s="176">
        <v>906</v>
      </c>
      <c r="BL14" s="176">
        <v>75</v>
      </c>
      <c r="BM14" s="176">
        <v>4141</v>
      </c>
      <c r="BN14" s="176">
        <v>1475</v>
      </c>
      <c r="BO14" s="176">
        <v>140</v>
      </c>
      <c r="BP14" s="176">
        <v>1071</v>
      </c>
      <c r="BQ14" s="176">
        <v>331</v>
      </c>
      <c r="BR14" s="176">
        <v>66</v>
      </c>
      <c r="BS14" s="176">
        <v>47</v>
      </c>
      <c r="BT14" s="176">
        <v>372</v>
      </c>
      <c r="BU14" s="176">
        <v>499</v>
      </c>
      <c r="BV14" s="176">
        <v>137</v>
      </c>
      <c r="BW14" s="158"/>
    </row>
    <row r="15" spans="1:89" ht="14.25" customHeight="1" x14ac:dyDescent="0.2">
      <c r="A15" s="314" t="s">
        <v>286</v>
      </c>
      <c r="B15" s="176">
        <v>14</v>
      </c>
      <c r="C15" s="176">
        <v>0</v>
      </c>
      <c r="D15" s="176">
        <v>215</v>
      </c>
      <c r="E15" s="176">
        <v>39</v>
      </c>
      <c r="F15" s="176">
        <v>227</v>
      </c>
      <c r="G15" s="176">
        <v>661</v>
      </c>
      <c r="H15" s="176">
        <v>414</v>
      </c>
      <c r="I15" s="370">
        <v>72</v>
      </c>
      <c r="J15" s="370">
        <v>72</v>
      </c>
      <c r="K15" s="370">
        <v>1</v>
      </c>
      <c r="L15" s="370">
        <v>134</v>
      </c>
      <c r="M15" s="370">
        <v>12</v>
      </c>
      <c r="N15" s="370">
        <v>66</v>
      </c>
      <c r="O15" s="176">
        <v>3376</v>
      </c>
      <c r="P15" s="176">
        <v>274</v>
      </c>
      <c r="Q15" s="176">
        <v>469</v>
      </c>
      <c r="R15" s="176">
        <v>92</v>
      </c>
      <c r="S15" s="176">
        <v>11</v>
      </c>
      <c r="T15" s="176">
        <v>272</v>
      </c>
      <c r="U15" s="176">
        <v>94</v>
      </c>
      <c r="V15" s="176">
        <v>10</v>
      </c>
      <c r="W15" s="176">
        <v>231</v>
      </c>
      <c r="X15" s="176">
        <v>73</v>
      </c>
      <c r="Y15" s="176">
        <v>672</v>
      </c>
      <c r="Z15" s="176">
        <v>93</v>
      </c>
      <c r="AA15" s="176">
        <v>636</v>
      </c>
      <c r="AB15" s="176">
        <v>11</v>
      </c>
      <c r="AC15" s="176">
        <v>1899</v>
      </c>
      <c r="AD15" s="176">
        <v>3</v>
      </c>
      <c r="AE15" s="176">
        <v>11</v>
      </c>
      <c r="AF15" s="176">
        <v>2325</v>
      </c>
      <c r="AG15" s="176">
        <v>8549</v>
      </c>
      <c r="AH15" s="176">
        <v>2781</v>
      </c>
      <c r="AI15" s="176">
        <v>163</v>
      </c>
      <c r="AJ15" s="176">
        <v>10</v>
      </c>
      <c r="AK15" s="176">
        <v>129</v>
      </c>
      <c r="AL15" s="176">
        <v>872</v>
      </c>
      <c r="AM15" s="176">
        <v>20</v>
      </c>
      <c r="AN15" s="176">
        <v>78</v>
      </c>
      <c r="AO15" s="176">
        <v>1507</v>
      </c>
      <c r="AP15" s="176">
        <v>52</v>
      </c>
      <c r="AQ15" s="176">
        <v>412</v>
      </c>
      <c r="AR15" s="176">
        <v>484</v>
      </c>
      <c r="AS15" s="176">
        <v>519</v>
      </c>
      <c r="AT15" s="176">
        <v>91</v>
      </c>
      <c r="AU15" s="176">
        <v>126</v>
      </c>
      <c r="AV15" s="176">
        <v>73</v>
      </c>
      <c r="AW15" s="176">
        <v>3</v>
      </c>
      <c r="AX15" s="176">
        <v>1313</v>
      </c>
      <c r="AY15" s="176">
        <v>124</v>
      </c>
      <c r="AZ15" s="176">
        <v>65</v>
      </c>
      <c r="BA15" s="176">
        <v>429</v>
      </c>
      <c r="BB15" s="176">
        <v>24</v>
      </c>
      <c r="BC15" s="176">
        <v>11</v>
      </c>
      <c r="BD15" s="176">
        <v>177</v>
      </c>
      <c r="BE15" s="176">
        <v>5034</v>
      </c>
      <c r="BF15" s="176">
        <v>121</v>
      </c>
      <c r="BG15" s="176">
        <v>4</v>
      </c>
      <c r="BH15" s="176">
        <v>11</v>
      </c>
      <c r="BI15" s="176">
        <v>6</v>
      </c>
      <c r="BJ15" s="176">
        <v>104</v>
      </c>
      <c r="BK15" s="176">
        <v>239</v>
      </c>
      <c r="BL15" s="176">
        <v>79</v>
      </c>
      <c r="BM15" s="176">
        <v>6019</v>
      </c>
      <c r="BN15" s="176">
        <v>1114</v>
      </c>
      <c r="BO15" s="176">
        <v>118</v>
      </c>
      <c r="BP15" s="176">
        <v>503</v>
      </c>
      <c r="BQ15" s="176">
        <v>117</v>
      </c>
      <c r="BR15" s="176">
        <v>10</v>
      </c>
      <c r="BS15" s="176">
        <v>14</v>
      </c>
      <c r="BT15" s="176">
        <v>144</v>
      </c>
      <c r="BU15" s="176">
        <v>568</v>
      </c>
      <c r="BV15" s="176">
        <v>100</v>
      </c>
      <c r="BW15" s="158"/>
    </row>
    <row r="16" spans="1:89" ht="14.25" customHeight="1" thickBot="1" x14ac:dyDescent="0.25">
      <c r="A16" s="313" t="s">
        <v>285</v>
      </c>
      <c r="B16" s="533">
        <v>1848</v>
      </c>
      <c r="C16" s="533">
        <v>92</v>
      </c>
      <c r="D16" s="533">
        <v>801</v>
      </c>
      <c r="E16" s="533">
        <v>517</v>
      </c>
      <c r="F16" s="533">
        <v>496</v>
      </c>
      <c r="G16" s="533">
        <v>1518</v>
      </c>
      <c r="H16" s="533">
        <v>1135</v>
      </c>
      <c r="I16" s="534">
        <v>1023</v>
      </c>
      <c r="J16" s="534">
        <v>151</v>
      </c>
      <c r="K16" s="534">
        <v>27</v>
      </c>
      <c r="L16" s="534">
        <v>341</v>
      </c>
      <c r="M16" s="534">
        <v>28</v>
      </c>
      <c r="N16" s="534">
        <v>155</v>
      </c>
      <c r="O16" s="533">
        <v>5174</v>
      </c>
      <c r="P16" s="533">
        <v>957</v>
      </c>
      <c r="Q16" s="533">
        <v>1157</v>
      </c>
      <c r="R16" s="533">
        <v>337</v>
      </c>
      <c r="S16" s="533">
        <v>138</v>
      </c>
      <c r="T16" s="533">
        <v>467</v>
      </c>
      <c r="U16" s="533">
        <v>256</v>
      </c>
      <c r="V16" s="533">
        <v>76</v>
      </c>
      <c r="W16" s="533">
        <v>980</v>
      </c>
      <c r="X16" s="533">
        <v>240</v>
      </c>
      <c r="Y16" s="533">
        <v>1099</v>
      </c>
      <c r="Z16" s="533">
        <v>1740</v>
      </c>
      <c r="AA16" s="533">
        <v>1527</v>
      </c>
      <c r="AB16" s="533">
        <v>68</v>
      </c>
      <c r="AC16" s="533">
        <v>3401</v>
      </c>
      <c r="AD16" s="533">
        <v>21</v>
      </c>
      <c r="AE16" s="533">
        <v>68</v>
      </c>
      <c r="AF16" s="533">
        <v>3103</v>
      </c>
      <c r="AG16" s="533">
        <v>119516</v>
      </c>
      <c r="AH16" s="533">
        <v>5484</v>
      </c>
      <c r="AI16" s="533">
        <v>793</v>
      </c>
      <c r="AJ16" s="533">
        <v>98</v>
      </c>
      <c r="AK16" s="533">
        <v>362</v>
      </c>
      <c r="AL16" s="533">
        <v>1901</v>
      </c>
      <c r="AM16" s="533">
        <v>115</v>
      </c>
      <c r="AN16" s="533">
        <v>299</v>
      </c>
      <c r="AO16" s="533">
        <v>2881</v>
      </c>
      <c r="AP16" s="533">
        <v>135</v>
      </c>
      <c r="AQ16" s="533">
        <v>994</v>
      </c>
      <c r="AR16" s="533">
        <v>844</v>
      </c>
      <c r="AS16" s="533">
        <v>1977</v>
      </c>
      <c r="AT16" s="533">
        <v>326</v>
      </c>
      <c r="AU16" s="533">
        <v>788</v>
      </c>
      <c r="AV16" s="533">
        <v>583</v>
      </c>
      <c r="AW16" s="533">
        <v>370</v>
      </c>
      <c r="AX16" s="533">
        <v>1793</v>
      </c>
      <c r="AY16" s="533">
        <v>204</v>
      </c>
      <c r="AZ16" s="533">
        <v>242</v>
      </c>
      <c r="BA16" s="533">
        <v>1007</v>
      </c>
      <c r="BB16" s="533">
        <v>167</v>
      </c>
      <c r="BC16" s="533">
        <v>129</v>
      </c>
      <c r="BD16" s="533">
        <v>564</v>
      </c>
      <c r="BE16" s="533">
        <v>7569</v>
      </c>
      <c r="BF16" s="533">
        <v>741</v>
      </c>
      <c r="BG16" s="533">
        <v>60</v>
      </c>
      <c r="BH16" s="533">
        <v>104</v>
      </c>
      <c r="BI16" s="533">
        <v>283</v>
      </c>
      <c r="BJ16" s="533">
        <v>253</v>
      </c>
      <c r="BK16" s="533">
        <v>1145</v>
      </c>
      <c r="BL16" s="533">
        <v>154</v>
      </c>
      <c r="BM16" s="533">
        <v>10160</v>
      </c>
      <c r="BN16" s="533">
        <v>2589</v>
      </c>
      <c r="BO16" s="533">
        <v>258</v>
      </c>
      <c r="BP16" s="533">
        <v>1574</v>
      </c>
      <c r="BQ16" s="533">
        <v>448</v>
      </c>
      <c r="BR16" s="533">
        <v>76</v>
      </c>
      <c r="BS16" s="533">
        <v>61</v>
      </c>
      <c r="BT16" s="533">
        <v>516</v>
      </c>
      <c r="BU16" s="533">
        <v>1067</v>
      </c>
      <c r="BV16" s="533">
        <v>237</v>
      </c>
      <c r="BW16" s="158"/>
    </row>
    <row r="17" spans="1:89" ht="14.25" customHeight="1" thickTop="1" x14ac:dyDescent="0.2">
      <c r="A17" s="314"/>
      <c r="B17" s="35"/>
      <c r="C17" s="35"/>
      <c r="D17" s="35"/>
      <c r="E17" s="35"/>
      <c r="F17" s="35"/>
      <c r="G17" s="35"/>
      <c r="H17" s="35"/>
      <c r="I17" s="223"/>
      <c r="J17" s="223"/>
      <c r="K17" s="223"/>
      <c r="L17" s="223"/>
      <c r="M17" s="223"/>
      <c r="N17" s="223"/>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158"/>
    </row>
    <row r="18" spans="1:89" ht="14.25" customHeight="1" x14ac:dyDescent="0.2">
      <c r="A18" s="314" t="s">
        <v>299</v>
      </c>
      <c r="B18" s="176">
        <v>199217390</v>
      </c>
      <c r="C18" s="176">
        <v>22327354</v>
      </c>
      <c r="D18" s="176">
        <v>1008390618</v>
      </c>
      <c r="E18" s="176">
        <v>285643231</v>
      </c>
      <c r="F18" s="176">
        <v>926349236</v>
      </c>
      <c r="G18" s="176">
        <v>1623827451</v>
      </c>
      <c r="H18" s="176">
        <v>1462841921</v>
      </c>
      <c r="I18" s="370">
        <v>505167326</v>
      </c>
      <c r="J18" s="370">
        <v>151277745</v>
      </c>
      <c r="K18" s="370">
        <v>27174709</v>
      </c>
      <c r="L18" s="370">
        <v>291747974</v>
      </c>
      <c r="M18" s="370">
        <v>29088283</v>
      </c>
      <c r="N18" s="370">
        <v>226750217</v>
      </c>
      <c r="O18" s="176">
        <v>7437097003</v>
      </c>
      <c r="P18" s="176">
        <v>939230635</v>
      </c>
      <c r="Q18" s="176">
        <v>2457724025</v>
      </c>
      <c r="R18" s="176">
        <v>489252353</v>
      </c>
      <c r="S18" s="176">
        <v>61423309</v>
      </c>
      <c r="T18" s="176">
        <v>523118519</v>
      </c>
      <c r="U18" s="176">
        <v>591620810</v>
      </c>
      <c r="V18" s="176">
        <v>78778343</v>
      </c>
      <c r="W18" s="176">
        <v>923781797</v>
      </c>
      <c r="X18" s="176">
        <v>177397427</v>
      </c>
      <c r="Y18" s="176">
        <v>1710129645</v>
      </c>
      <c r="Z18" s="176">
        <v>429132380</v>
      </c>
      <c r="AA18" s="176">
        <v>500284418</v>
      </c>
      <c r="AB18" s="176">
        <v>81843005</v>
      </c>
      <c r="AC18" s="176">
        <v>4718181702</v>
      </c>
      <c r="AD18" s="176">
        <v>23508249</v>
      </c>
      <c r="AE18" s="176">
        <v>150131144</v>
      </c>
      <c r="AF18" s="176">
        <v>3900320043</v>
      </c>
      <c r="AG18" s="176">
        <v>24076000000</v>
      </c>
      <c r="AH18" s="176">
        <v>7519454130</v>
      </c>
      <c r="AI18" s="176">
        <v>234744741</v>
      </c>
      <c r="AJ18" s="176">
        <v>105588685</v>
      </c>
      <c r="AK18" s="176">
        <v>711572650</v>
      </c>
      <c r="AL18" s="176">
        <v>1813256631</v>
      </c>
      <c r="AM18" s="176">
        <v>247320132</v>
      </c>
      <c r="AN18" s="176">
        <v>209684827</v>
      </c>
      <c r="AO18" s="176">
        <v>3212414982</v>
      </c>
      <c r="AP18" s="176">
        <v>194041762</v>
      </c>
      <c r="AQ18" s="176">
        <v>815808271</v>
      </c>
      <c r="AR18" s="176">
        <v>659512951</v>
      </c>
      <c r="AS18" s="176">
        <v>1202305265</v>
      </c>
      <c r="AT18" s="176">
        <v>183801851</v>
      </c>
      <c r="AU18" s="176">
        <v>352413393</v>
      </c>
      <c r="AV18" s="176">
        <v>548196762</v>
      </c>
      <c r="AW18" s="176">
        <v>125706365</v>
      </c>
      <c r="AX18" s="176">
        <v>1539401165</v>
      </c>
      <c r="AY18" s="176">
        <v>244348021</v>
      </c>
      <c r="AZ18" s="176">
        <v>301309040</v>
      </c>
      <c r="BA18" s="176">
        <v>1083491345</v>
      </c>
      <c r="BB18" s="176">
        <v>188547052</v>
      </c>
      <c r="BC18" s="176">
        <v>82768485</v>
      </c>
      <c r="BD18" s="176">
        <v>800066515</v>
      </c>
      <c r="BE18" s="176">
        <v>8437622927</v>
      </c>
      <c r="BF18" s="176">
        <v>688834668</v>
      </c>
      <c r="BG18" s="176">
        <v>87411656</v>
      </c>
      <c r="BH18" s="176">
        <v>107193012</v>
      </c>
      <c r="BI18" s="176">
        <v>83168942</v>
      </c>
      <c r="BJ18" s="176">
        <v>277724811</v>
      </c>
      <c r="BK18" s="176">
        <v>958810425</v>
      </c>
      <c r="BL18" s="176">
        <v>191018447</v>
      </c>
      <c r="BM18" s="176">
        <v>24425748755</v>
      </c>
      <c r="BN18" s="176">
        <v>2542483069</v>
      </c>
      <c r="BO18" s="176">
        <v>122614000</v>
      </c>
      <c r="BP18" s="176">
        <v>1448566259</v>
      </c>
      <c r="BQ18" s="176">
        <v>394112708</v>
      </c>
      <c r="BR18" s="176">
        <v>104299320</v>
      </c>
      <c r="BS18" s="176">
        <v>148341222</v>
      </c>
      <c r="BT18" s="176">
        <v>436666604</v>
      </c>
      <c r="BU18" s="176">
        <v>865160283</v>
      </c>
      <c r="BV18" s="176">
        <v>387218150</v>
      </c>
      <c r="BW18" s="158"/>
    </row>
    <row r="19" spans="1:89" ht="14.25" customHeight="1" x14ac:dyDescent="0.2">
      <c r="A19" s="314" t="s">
        <v>288</v>
      </c>
      <c r="B19" s="176">
        <v>20559135</v>
      </c>
      <c r="C19" s="176">
        <v>2236508</v>
      </c>
      <c r="D19" s="176">
        <v>28766103</v>
      </c>
      <c r="E19" s="176">
        <v>15399252</v>
      </c>
      <c r="F19" s="176">
        <v>32219529</v>
      </c>
      <c r="G19" s="176">
        <v>59844009</v>
      </c>
      <c r="H19" s="176">
        <v>16789720</v>
      </c>
      <c r="I19" s="370">
        <v>28773383</v>
      </c>
      <c r="J19" s="370">
        <v>6937922</v>
      </c>
      <c r="K19" s="370">
        <v>2575215</v>
      </c>
      <c r="L19" s="370">
        <v>17329813</v>
      </c>
      <c r="M19" s="370">
        <v>753025</v>
      </c>
      <c r="N19" s="370">
        <v>13825700</v>
      </c>
      <c r="O19" s="176">
        <v>251050437</v>
      </c>
      <c r="P19" s="176">
        <v>37690917</v>
      </c>
      <c r="Q19" s="176">
        <v>70766181</v>
      </c>
      <c r="R19" s="176">
        <v>6126355</v>
      </c>
      <c r="S19" s="176">
        <v>1330225</v>
      </c>
      <c r="T19" s="176">
        <v>13820795</v>
      </c>
      <c r="U19" s="176">
        <v>15316491</v>
      </c>
      <c r="V19" s="176">
        <v>3913157</v>
      </c>
      <c r="W19" s="176">
        <v>49019557</v>
      </c>
      <c r="X19" s="176">
        <v>8213395</v>
      </c>
      <c r="Y19" s="176">
        <v>36716303</v>
      </c>
      <c r="Z19" s="176">
        <v>23043251</v>
      </c>
      <c r="AA19" s="176">
        <v>19784083</v>
      </c>
      <c r="AB19" s="176">
        <v>3630142</v>
      </c>
      <c r="AC19" s="176">
        <v>165077874</v>
      </c>
      <c r="AD19" s="176">
        <v>2041425</v>
      </c>
      <c r="AE19" s="176">
        <v>4665335</v>
      </c>
      <c r="AF19" s="176">
        <v>126887436</v>
      </c>
      <c r="AG19" s="176">
        <v>1753000000</v>
      </c>
      <c r="AH19" s="176">
        <v>202697511</v>
      </c>
      <c r="AI19" s="176">
        <v>11616024</v>
      </c>
      <c r="AJ19" s="176">
        <v>4420822</v>
      </c>
      <c r="AK19" s="176">
        <v>23053983</v>
      </c>
      <c r="AL19" s="176">
        <v>55160603</v>
      </c>
      <c r="AM19" s="176">
        <v>7198267</v>
      </c>
      <c r="AN19" s="176">
        <v>11153262</v>
      </c>
      <c r="AO19" s="176">
        <v>134034727</v>
      </c>
      <c r="AP19" s="176">
        <v>6907014</v>
      </c>
      <c r="AQ19" s="176">
        <v>16701357</v>
      </c>
      <c r="AR19" s="176">
        <v>35768260</v>
      </c>
      <c r="AS19" s="176">
        <v>48659779</v>
      </c>
      <c r="AT19" s="176">
        <v>5968621</v>
      </c>
      <c r="AU19" s="176">
        <v>20357925</v>
      </c>
      <c r="AV19" s="176">
        <v>25221975</v>
      </c>
      <c r="AW19" s="176">
        <v>8355449</v>
      </c>
      <c r="AX19" s="176">
        <v>58262032</v>
      </c>
      <c r="AY19" s="176">
        <v>6025984</v>
      </c>
      <c r="AZ19" s="176">
        <v>10332596</v>
      </c>
      <c r="BA19" s="176">
        <v>49828597</v>
      </c>
      <c r="BB19" s="176">
        <v>1731818</v>
      </c>
      <c r="BC19" s="176">
        <v>4439796</v>
      </c>
      <c r="BD19" s="176">
        <v>38171833</v>
      </c>
      <c r="BE19" s="176">
        <v>301605857</v>
      </c>
      <c r="BF19" s="176">
        <v>41733642</v>
      </c>
      <c r="BG19" s="176">
        <v>3042783</v>
      </c>
      <c r="BH19" s="176">
        <v>9402081</v>
      </c>
      <c r="BI19" s="176">
        <v>4592139</v>
      </c>
      <c r="BJ19" s="176">
        <v>10192801</v>
      </c>
      <c r="BK19" s="176">
        <v>43124254</v>
      </c>
      <c r="BL19" s="176">
        <v>6397453</v>
      </c>
      <c r="BM19" s="176">
        <v>874448606</v>
      </c>
      <c r="BN19" s="176">
        <v>105293971</v>
      </c>
      <c r="BO19" s="176">
        <v>6293243</v>
      </c>
      <c r="BP19" s="176">
        <v>52451959</v>
      </c>
      <c r="BQ19" s="176">
        <v>18914577</v>
      </c>
      <c r="BR19" s="176">
        <v>6014740</v>
      </c>
      <c r="BS19" s="176">
        <v>3028342</v>
      </c>
      <c r="BT19" s="176">
        <v>33953355</v>
      </c>
      <c r="BU19" s="176">
        <v>39087331</v>
      </c>
      <c r="BV19" s="176">
        <v>11306513</v>
      </c>
      <c r="BW19" s="158"/>
    </row>
    <row r="20" spans="1:89" s="33" customFormat="1" ht="14.25" customHeight="1" thickBot="1" x14ac:dyDescent="0.25">
      <c r="A20" s="313" t="s">
        <v>178</v>
      </c>
      <c r="B20" s="533">
        <v>219776525</v>
      </c>
      <c r="C20" s="533">
        <v>24563862</v>
      </c>
      <c r="D20" s="533">
        <v>1037156721</v>
      </c>
      <c r="E20" s="533">
        <v>301042483</v>
      </c>
      <c r="F20" s="533">
        <v>958568765</v>
      </c>
      <c r="G20" s="533">
        <v>1683671460</v>
      </c>
      <c r="H20" s="533">
        <v>1479631641</v>
      </c>
      <c r="I20" s="534">
        <v>533940709</v>
      </c>
      <c r="J20" s="534">
        <v>158215667</v>
      </c>
      <c r="K20" s="534">
        <v>29749924</v>
      </c>
      <c r="L20" s="534">
        <v>309077787</v>
      </c>
      <c r="M20" s="534">
        <v>29841308</v>
      </c>
      <c r="N20" s="534">
        <v>240575917</v>
      </c>
      <c r="O20" s="533">
        <v>7688147440</v>
      </c>
      <c r="P20" s="533">
        <v>976921552</v>
      </c>
      <c r="Q20" s="533">
        <v>2528490206</v>
      </c>
      <c r="R20" s="533">
        <v>495378708</v>
      </c>
      <c r="S20" s="533">
        <v>62753534</v>
      </c>
      <c r="T20" s="533">
        <v>536939314</v>
      </c>
      <c r="U20" s="533">
        <v>606937301</v>
      </c>
      <c r="V20" s="533">
        <v>82691500</v>
      </c>
      <c r="W20" s="533">
        <v>972801354</v>
      </c>
      <c r="X20" s="533">
        <v>185610822</v>
      </c>
      <c r="Y20" s="533">
        <v>1746845948</v>
      </c>
      <c r="Z20" s="533">
        <v>452175631</v>
      </c>
      <c r="AA20" s="533">
        <v>520068501</v>
      </c>
      <c r="AB20" s="533">
        <v>85473147</v>
      </c>
      <c r="AC20" s="533">
        <v>4883259576</v>
      </c>
      <c r="AD20" s="533">
        <v>25549674</v>
      </c>
      <c r="AE20" s="533">
        <v>154796479</v>
      </c>
      <c r="AF20" s="533">
        <v>4027207479</v>
      </c>
      <c r="AG20" s="533">
        <v>25829000000</v>
      </c>
      <c r="AH20" s="533">
        <v>7722151641</v>
      </c>
      <c r="AI20" s="533">
        <v>246360765</v>
      </c>
      <c r="AJ20" s="533">
        <v>110009507</v>
      </c>
      <c r="AK20" s="533">
        <v>734626633</v>
      </c>
      <c r="AL20" s="533">
        <v>1868417234</v>
      </c>
      <c r="AM20" s="533">
        <v>254518399</v>
      </c>
      <c r="AN20" s="533">
        <v>220838089</v>
      </c>
      <c r="AO20" s="533">
        <v>3346449709</v>
      </c>
      <c r="AP20" s="533">
        <v>200948776</v>
      </c>
      <c r="AQ20" s="533">
        <v>832509628</v>
      </c>
      <c r="AR20" s="533">
        <v>695281211</v>
      </c>
      <c r="AS20" s="533">
        <v>1250965044</v>
      </c>
      <c r="AT20" s="533">
        <v>189770472</v>
      </c>
      <c r="AU20" s="533">
        <v>372771318</v>
      </c>
      <c r="AV20" s="533">
        <v>573418737</v>
      </c>
      <c r="AW20" s="533">
        <v>134061814</v>
      </c>
      <c r="AX20" s="533">
        <v>1597663197</v>
      </c>
      <c r="AY20" s="533">
        <v>250374005</v>
      </c>
      <c r="AZ20" s="533">
        <v>311641636</v>
      </c>
      <c r="BA20" s="533">
        <v>1133319942</v>
      </c>
      <c r="BB20" s="533">
        <v>190278870</v>
      </c>
      <c r="BC20" s="533">
        <v>87208281</v>
      </c>
      <c r="BD20" s="533">
        <v>838238348</v>
      </c>
      <c r="BE20" s="533">
        <v>8739228784</v>
      </c>
      <c r="BF20" s="533">
        <v>730568310</v>
      </c>
      <c r="BG20" s="533">
        <v>90454439</v>
      </c>
      <c r="BH20" s="533">
        <v>116595093</v>
      </c>
      <c r="BI20" s="533">
        <v>87761081</v>
      </c>
      <c r="BJ20" s="533">
        <v>287917612</v>
      </c>
      <c r="BK20" s="533">
        <v>1001934679</v>
      </c>
      <c r="BL20" s="533">
        <v>197415900</v>
      </c>
      <c r="BM20" s="533">
        <v>25300197361</v>
      </c>
      <c r="BN20" s="533">
        <v>2647777040</v>
      </c>
      <c r="BO20" s="533">
        <v>128907243</v>
      </c>
      <c r="BP20" s="533">
        <v>1501018218</v>
      </c>
      <c r="BQ20" s="533">
        <v>413027285</v>
      </c>
      <c r="BR20" s="533">
        <v>110314060</v>
      </c>
      <c r="BS20" s="533">
        <v>151369564</v>
      </c>
      <c r="BT20" s="533">
        <v>470619959</v>
      </c>
      <c r="BU20" s="533">
        <v>904247614</v>
      </c>
      <c r="BV20" s="533">
        <v>398524663</v>
      </c>
      <c r="BW20" s="158"/>
      <c r="BX20" s="17"/>
      <c r="BY20" s="17"/>
      <c r="BZ20" s="17"/>
      <c r="CA20" s="17"/>
      <c r="CB20" s="17"/>
      <c r="CC20" s="17"/>
      <c r="CD20" s="17"/>
      <c r="CE20" s="17"/>
      <c r="CF20" s="17"/>
      <c r="CG20" s="17"/>
      <c r="CH20" s="17"/>
      <c r="CI20" s="17"/>
      <c r="CJ20" s="17"/>
      <c r="CK20" s="17"/>
    </row>
    <row r="21" spans="1:89" ht="14.25" customHeight="1" thickTop="1" x14ac:dyDescent="0.2">
      <c r="A21" s="314"/>
      <c r="B21" s="539"/>
      <c r="C21" s="539"/>
      <c r="D21" s="539"/>
      <c r="E21" s="539"/>
      <c r="F21" s="539"/>
      <c r="G21" s="539"/>
      <c r="H21" s="539"/>
      <c r="I21" s="540"/>
      <c r="J21" s="540"/>
      <c r="K21" s="540"/>
      <c r="L21" s="540"/>
      <c r="M21" s="540"/>
      <c r="N21" s="540"/>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U21" s="539"/>
      <c r="AV21" s="539"/>
      <c r="AW21" s="539"/>
      <c r="AX21" s="539"/>
      <c r="AY21" s="539"/>
      <c r="AZ21" s="539"/>
      <c r="BA21" s="539"/>
      <c r="BB21" s="539"/>
      <c r="BC21" s="539"/>
      <c r="BD21" s="539"/>
      <c r="BE21" s="539"/>
      <c r="BF21" s="539"/>
      <c r="BG21" s="539"/>
      <c r="BH21" s="539"/>
      <c r="BI21" s="539"/>
      <c r="BJ21" s="539"/>
      <c r="BK21" s="539"/>
      <c r="BL21" s="539"/>
      <c r="BM21" s="539"/>
      <c r="BN21" s="539"/>
      <c r="BO21" s="539"/>
      <c r="BP21" s="539"/>
      <c r="BQ21" s="539"/>
      <c r="BR21" s="539"/>
      <c r="BS21" s="539"/>
      <c r="BT21" s="539"/>
      <c r="BU21" s="539"/>
      <c r="BV21" s="539"/>
      <c r="BW21" s="158"/>
    </row>
    <row r="22" spans="1:89" ht="14.25" customHeight="1" x14ac:dyDescent="0.2">
      <c r="A22" s="314" t="s">
        <v>387</v>
      </c>
      <c r="B22" s="176">
        <v>43003</v>
      </c>
      <c r="C22" s="176">
        <v>3439</v>
      </c>
      <c r="D22" s="176">
        <v>137990</v>
      </c>
      <c r="E22" s="176">
        <v>49023</v>
      </c>
      <c r="F22" s="176">
        <v>153286</v>
      </c>
      <c r="G22" s="176">
        <v>267867</v>
      </c>
      <c r="H22" s="176">
        <v>237151</v>
      </c>
      <c r="I22" s="370">
        <v>93106</v>
      </c>
      <c r="J22" s="370">
        <v>26279</v>
      </c>
      <c r="K22" s="370">
        <v>7119</v>
      </c>
      <c r="L22" s="370">
        <v>54496</v>
      </c>
      <c r="M22" s="370">
        <v>6684</v>
      </c>
      <c r="N22" s="370">
        <v>42696</v>
      </c>
      <c r="O22" s="176">
        <v>1147734</v>
      </c>
      <c r="P22" s="176">
        <v>142550</v>
      </c>
      <c r="Q22" s="176">
        <v>373200</v>
      </c>
      <c r="R22" s="176">
        <v>98051</v>
      </c>
      <c r="S22" s="176">
        <v>13956</v>
      </c>
      <c r="T22" s="176">
        <v>82181</v>
      </c>
      <c r="U22" s="176">
        <v>95784</v>
      </c>
      <c r="V22" s="176">
        <v>17165</v>
      </c>
      <c r="W22" s="176">
        <v>195749</v>
      </c>
      <c r="X22" s="176">
        <v>31057</v>
      </c>
      <c r="Y22" s="176">
        <v>266570</v>
      </c>
      <c r="Z22" s="176">
        <v>86047</v>
      </c>
      <c r="AA22" s="176">
        <v>89743</v>
      </c>
      <c r="AB22" s="176">
        <v>17327</v>
      </c>
      <c r="AC22" s="176">
        <v>850815</v>
      </c>
      <c r="AD22" s="176">
        <v>6201</v>
      </c>
      <c r="AE22" s="176">
        <v>32540</v>
      </c>
      <c r="AF22" s="176">
        <v>621219</v>
      </c>
      <c r="AG22" s="176">
        <v>6367000</v>
      </c>
      <c r="AH22" s="176">
        <v>1283182</v>
      </c>
      <c r="AI22" s="176">
        <v>58025</v>
      </c>
      <c r="AJ22" s="176">
        <v>21269</v>
      </c>
      <c r="AK22" s="176">
        <v>133035</v>
      </c>
      <c r="AL22" s="176">
        <v>310283</v>
      </c>
      <c r="AM22" s="176">
        <v>44104</v>
      </c>
      <c r="AN22" s="176">
        <v>42958</v>
      </c>
      <c r="AO22" s="176">
        <v>547301</v>
      </c>
      <c r="AP22" s="176">
        <v>33307</v>
      </c>
      <c r="AQ22" s="176">
        <v>131240</v>
      </c>
      <c r="AR22" s="176">
        <v>116165</v>
      </c>
      <c r="AS22" s="176">
        <v>193763</v>
      </c>
      <c r="AT22" s="176">
        <v>29045</v>
      </c>
      <c r="AU22" s="176">
        <v>64375</v>
      </c>
      <c r="AV22" s="176">
        <v>110029</v>
      </c>
      <c r="AW22" s="176">
        <v>24398</v>
      </c>
      <c r="AX22" s="176">
        <v>250158</v>
      </c>
      <c r="AY22" s="176">
        <v>41684</v>
      </c>
      <c r="AZ22" s="176">
        <v>57759</v>
      </c>
      <c r="BA22" s="176">
        <v>199808</v>
      </c>
      <c r="BB22" s="176">
        <v>47940</v>
      </c>
      <c r="BC22" s="176">
        <v>18179</v>
      </c>
      <c r="BD22" s="176">
        <v>147403</v>
      </c>
      <c r="BE22" s="176">
        <v>1373297</v>
      </c>
      <c r="BF22" s="176">
        <v>139361</v>
      </c>
      <c r="BG22" s="176">
        <v>17150</v>
      </c>
      <c r="BH22" s="176">
        <v>38183</v>
      </c>
      <c r="BI22" s="176">
        <v>20657</v>
      </c>
      <c r="BJ22" s="176">
        <v>48741</v>
      </c>
      <c r="BK22" s="176">
        <v>181192</v>
      </c>
      <c r="BL22" s="176">
        <v>31120</v>
      </c>
      <c r="BM22" s="176">
        <v>3981613</v>
      </c>
      <c r="BN22" s="176">
        <v>437777</v>
      </c>
      <c r="BO22" s="176">
        <v>25657</v>
      </c>
      <c r="BP22" s="176">
        <v>242504</v>
      </c>
      <c r="BQ22" s="176">
        <v>76288</v>
      </c>
      <c r="BR22" s="176">
        <v>17714</v>
      </c>
      <c r="BS22" s="176">
        <v>25491</v>
      </c>
      <c r="BT22" s="176">
        <v>84001</v>
      </c>
      <c r="BU22" s="176">
        <v>150501</v>
      </c>
      <c r="BV22" s="176">
        <v>79037</v>
      </c>
      <c r="BW22" s="158"/>
    </row>
    <row r="23" spans="1:89" ht="14.25" customHeight="1" x14ac:dyDescent="0.2">
      <c r="A23" s="314" t="s">
        <v>388</v>
      </c>
      <c r="B23" s="176">
        <v>28428</v>
      </c>
      <c r="C23" s="176">
        <v>3626</v>
      </c>
      <c r="D23" s="176">
        <v>176331</v>
      </c>
      <c r="E23" s="176">
        <v>60448</v>
      </c>
      <c r="F23" s="176">
        <v>197591</v>
      </c>
      <c r="G23" s="176">
        <v>376298</v>
      </c>
      <c r="H23" s="176">
        <v>292235</v>
      </c>
      <c r="I23" s="370">
        <v>107389</v>
      </c>
      <c r="J23" s="370">
        <v>28656</v>
      </c>
      <c r="K23" s="370">
        <v>4923</v>
      </c>
      <c r="L23" s="370">
        <v>51293</v>
      </c>
      <c r="M23" s="370">
        <v>6365</v>
      </c>
      <c r="N23" s="370">
        <v>57592</v>
      </c>
      <c r="O23" s="176">
        <v>1540527</v>
      </c>
      <c r="P23" s="176">
        <v>193033</v>
      </c>
      <c r="Q23" s="176">
        <v>491100</v>
      </c>
      <c r="R23" s="176">
        <v>108683</v>
      </c>
      <c r="S23" s="176">
        <v>9304</v>
      </c>
      <c r="T23" s="176">
        <v>133124</v>
      </c>
      <c r="U23" s="176">
        <v>105361</v>
      </c>
      <c r="V23" s="176">
        <v>13154</v>
      </c>
      <c r="W23" s="176">
        <v>154498</v>
      </c>
      <c r="X23" s="176">
        <v>43917</v>
      </c>
      <c r="Y23" s="176">
        <v>298913</v>
      </c>
      <c r="Z23" s="176">
        <v>102682</v>
      </c>
      <c r="AA23" s="176">
        <v>111279</v>
      </c>
      <c r="AB23" s="176">
        <v>17541</v>
      </c>
      <c r="AC23" s="176">
        <v>1093152</v>
      </c>
      <c r="AD23" s="176">
        <v>4029</v>
      </c>
      <c r="AE23" s="176">
        <v>26109</v>
      </c>
      <c r="AF23" s="176">
        <v>831796</v>
      </c>
      <c r="AG23" s="176">
        <v>6036000</v>
      </c>
      <c r="AH23" s="176">
        <v>1430303</v>
      </c>
      <c r="AI23" s="176">
        <v>53226</v>
      </c>
      <c r="AJ23" s="176">
        <v>18360</v>
      </c>
      <c r="AK23" s="176">
        <v>131466</v>
      </c>
      <c r="AL23" s="176">
        <v>379777</v>
      </c>
      <c r="AM23" s="176">
        <v>45202</v>
      </c>
      <c r="AN23" s="176">
        <v>35432</v>
      </c>
      <c r="AO23" s="176">
        <v>713073</v>
      </c>
      <c r="AP23" s="176">
        <v>36227</v>
      </c>
      <c r="AQ23" s="176">
        <v>173828</v>
      </c>
      <c r="AR23" s="176">
        <v>152711</v>
      </c>
      <c r="AS23" s="176">
        <v>268583</v>
      </c>
      <c r="AT23" s="176">
        <v>44925</v>
      </c>
      <c r="AU23" s="176">
        <v>77138</v>
      </c>
      <c r="AV23" s="176">
        <v>91507</v>
      </c>
      <c r="AW23" s="176">
        <v>20765</v>
      </c>
      <c r="AX23" s="176">
        <v>365537</v>
      </c>
      <c r="AY23" s="176">
        <v>47081</v>
      </c>
      <c r="AZ23" s="176">
        <v>58786</v>
      </c>
      <c r="BA23" s="176">
        <v>227923</v>
      </c>
      <c r="BB23" s="176">
        <v>39572</v>
      </c>
      <c r="BC23" s="176">
        <v>13516</v>
      </c>
      <c r="BD23" s="176">
        <v>158060</v>
      </c>
      <c r="BE23" s="176">
        <v>1971765</v>
      </c>
      <c r="BF23" s="176">
        <v>105070</v>
      </c>
      <c r="BG23" s="176">
        <v>16800</v>
      </c>
      <c r="BH23" s="176">
        <v>36992</v>
      </c>
      <c r="BI23" s="176">
        <v>14659</v>
      </c>
      <c r="BJ23" s="176">
        <v>60526</v>
      </c>
      <c r="BK23" s="176">
        <v>162647</v>
      </c>
      <c r="BL23" s="176">
        <v>39113</v>
      </c>
      <c r="BM23" s="176">
        <v>4914898</v>
      </c>
      <c r="BN23" s="176">
        <v>516710</v>
      </c>
      <c r="BO23" s="176">
        <v>28783</v>
      </c>
      <c r="BP23" s="176">
        <v>295130</v>
      </c>
      <c r="BQ23" s="176">
        <v>93583</v>
      </c>
      <c r="BR23" s="176">
        <v>16920</v>
      </c>
      <c r="BS23" s="176">
        <v>27606</v>
      </c>
      <c r="BT23" s="176">
        <v>73231</v>
      </c>
      <c r="BU23" s="176">
        <v>198176</v>
      </c>
      <c r="BV23" s="176">
        <v>87431</v>
      </c>
      <c r="BW23" s="158"/>
    </row>
    <row r="24" spans="1:89" ht="14.25" customHeight="1" x14ac:dyDescent="0.2">
      <c r="A24" s="314" t="s">
        <v>389</v>
      </c>
      <c r="B24" s="176">
        <v>32987</v>
      </c>
      <c r="C24" s="176">
        <v>3902</v>
      </c>
      <c r="D24" s="176">
        <v>105009</v>
      </c>
      <c r="E24" s="176">
        <v>45223</v>
      </c>
      <c r="F24" s="176">
        <v>157636</v>
      </c>
      <c r="G24" s="176">
        <v>286495</v>
      </c>
      <c r="H24" s="176">
        <v>249011</v>
      </c>
      <c r="I24" s="370">
        <v>86915</v>
      </c>
      <c r="J24" s="370">
        <v>25415</v>
      </c>
      <c r="K24" s="370">
        <v>4603</v>
      </c>
      <c r="L24" s="370">
        <v>52895</v>
      </c>
      <c r="M24" s="370">
        <v>5668</v>
      </c>
      <c r="N24" s="370">
        <v>43150</v>
      </c>
      <c r="O24" s="176">
        <v>1225007</v>
      </c>
      <c r="P24" s="176">
        <v>148337</v>
      </c>
      <c r="Q24" s="176">
        <v>397325</v>
      </c>
      <c r="R24" s="176">
        <v>96092</v>
      </c>
      <c r="S24" s="176">
        <v>10273</v>
      </c>
      <c r="T24" s="176">
        <v>96572</v>
      </c>
      <c r="U24" s="176">
        <v>94253</v>
      </c>
      <c r="V24" s="176">
        <v>13154</v>
      </c>
      <c r="W24" s="176">
        <v>152280</v>
      </c>
      <c r="X24" s="176">
        <v>32827</v>
      </c>
      <c r="Y24" s="176">
        <v>264985</v>
      </c>
      <c r="Z24" s="176">
        <v>83846</v>
      </c>
      <c r="AA24" s="176">
        <v>89485</v>
      </c>
      <c r="AB24" s="176">
        <v>14298</v>
      </c>
      <c r="AC24" s="176">
        <v>866362</v>
      </c>
      <c r="AD24" s="176">
        <v>4201</v>
      </c>
      <c r="AE24" s="176">
        <v>25424</v>
      </c>
      <c r="AF24" s="176">
        <v>654934</v>
      </c>
      <c r="AG24" s="176">
        <v>5481000</v>
      </c>
      <c r="AH24" s="176">
        <v>1179886</v>
      </c>
      <c r="AI24" s="176">
        <v>48196</v>
      </c>
      <c r="AJ24" s="176">
        <v>17513</v>
      </c>
      <c r="AK24" s="176">
        <v>113682</v>
      </c>
      <c r="AL24" s="176">
        <v>310552</v>
      </c>
      <c r="AM24" s="176">
        <v>44652</v>
      </c>
      <c r="AN24" s="176">
        <v>35156</v>
      </c>
      <c r="AO24" s="176">
        <v>541794</v>
      </c>
      <c r="AP24" s="176">
        <v>32032</v>
      </c>
      <c r="AQ24" s="176">
        <v>134098</v>
      </c>
      <c r="AR24" s="176">
        <v>119185</v>
      </c>
      <c r="AS24" s="176">
        <v>204345</v>
      </c>
      <c r="AT24" s="176">
        <v>31549</v>
      </c>
      <c r="AU24" s="176">
        <v>56261</v>
      </c>
      <c r="AV24" s="176">
        <v>87524</v>
      </c>
      <c r="AW24" s="176">
        <v>21329</v>
      </c>
      <c r="AX24" s="176">
        <v>277594</v>
      </c>
      <c r="AY24" s="176">
        <v>40856</v>
      </c>
      <c r="AZ24" s="176">
        <v>52028</v>
      </c>
      <c r="BA24" s="176">
        <v>128581</v>
      </c>
      <c r="BB24" s="176">
        <v>43756</v>
      </c>
      <c r="BC24" s="176">
        <v>13775</v>
      </c>
      <c r="BD24" s="176">
        <v>135317</v>
      </c>
      <c r="BE24" s="176">
        <v>1480625</v>
      </c>
      <c r="BF24" s="176">
        <v>112035</v>
      </c>
      <c r="BG24" s="176">
        <v>14998</v>
      </c>
      <c r="BH24" s="176">
        <v>24971</v>
      </c>
      <c r="BI24" s="176">
        <v>14192</v>
      </c>
      <c r="BJ24" s="176">
        <v>48301</v>
      </c>
      <c r="BK24" s="176">
        <v>133626</v>
      </c>
      <c r="BL24" s="176">
        <v>32120</v>
      </c>
      <c r="BM24" s="176">
        <v>4134646</v>
      </c>
      <c r="BN24" s="176">
        <v>423540</v>
      </c>
      <c r="BO24" s="176">
        <v>23333</v>
      </c>
      <c r="BP24" s="176">
        <v>243029</v>
      </c>
      <c r="BQ24" s="176">
        <v>74718</v>
      </c>
      <c r="BR24" s="176">
        <v>16027</v>
      </c>
      <c r="BS24" s="176">
        <v>24957</v>
      </c>
      <c r="BT24" s="176">
        <v>72778</v>
      </c>
      <c r="BU24" s="176">
        <v>151986</v>
      </c>
      <c r="BV24" s="176">
        <v>69769</v>
      </c>
      <c r="BW24" s="158"/>
    </row>
    <row r="25" spans="1:89" ht="9.75" customHeight="1" x14ac:dyDescent="0.2">
      <c r="A25" s="314"/>
      <c r="B25" s="35"/>
      <c r="C25" s="35"/>
      <c r="D25" s="35"/>
      <c r="E25" s="35"/>
      <c r="F25" s="35"/>
      <c r="G25" s="35"/>
      <c r="H25" s="35"/>
      <c r="I25" s="223"/>
      <c r="J25" s="223"/>
      <c r="K25" s="223"/>
      <c r="L25" s="223"/>
      <c r="M25" s="223"/>
      <c r="N25" s="223"/>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158"/>
    </row>
    <row r="26" spans="1:89" s="17" customFormat="1" x14ac:dyDescent="0.2">
      <c r="A26" s="387" t="s">
        <v>365</v>
      </c>
      <c r="B26" s="252">
        <v>11537488</v>
      </c>
      <c r="C26" s="252">
        <v>329895</v>
      </c>
      <c r="D26" s="252">
        <v>5502883</v>
      </c>
      <c r="E26" s="252">
        <v>1656013</v>
      </c>
      <c r="F26" s="252">
        <v>3677801</v>
      </c>
      <c r="G26" s="252">
        <v>8047827</v>
      </c>
      <c r="H26" s="252">
        <v>18067532</v>
      </c>
      <c r="I26" s="252">
        <v>14377383</v>
      </c>
      <c r="J26" s="252">
        <v>3688253</v>
      </c>
      <c r="K26" s="252">
        <v>88575</v>
      </c>
      <c r="L26" s="252">
        <v>1439877</v>
      </c>
      <c r="M26" s="252">
        <v>272382</v>
      </c>
      <c r="N26" s="252">
        <v>303169</v>
      </c>
      <c r="O26" s="252">
        <v>49071780</v>
      </c>
      <c r="P26" s="252">
        <v>9025489</v>
      </c>
      <c r="Q26" s="252">
        <v>20091776</v>
      </c>
      <c r="R26" s="252">
        <v>3502544</v>
      </c>
      <c r="S26" s="252">
        <v>608418</v>
      </c>
      <c r="T26" s="252">
        <v>5234577</v>
      </c>
      <c r="U26" s="252">
        <v>4957246</v>
      </c>
      <c r="V26" s="252">
        <v>399660</v>
      </c>
      <c r="W26" s="252">
        <v>7466025</v>
      </c>
      <c r="X26" s="252">
        <v>1563707</v>
      </c>
      <c r="Y26" s="252">
        <v>11395480</v>
      </c>
      <c r="Z26" s="252">
        <v>7453829</v>
      </c>
      <c r="AA26" s="252">
        <v>7797337</v>
      </c>
      <c r="AB26" s="252">
        <v>58965</v>
      </c>
      <c r="AC26" s="252">
        <v>44513972</v>
      </c>
      <c r="AD26" s="252">
        <v>28790</v>
      </c>
      <c r="AE26" s="252">
        <v>1033871</v>
      </c>
      <c r="AF26" s="252">
        <v>52983264</v>
      </c>
      <c r="AG26" s="252">
        <v>727069888</v>
      </c>
      <c r="AH26" s="252">
        <v>129265856</v>
      </c>
      <c r="AI26" s="252">
        <v>5179998</v>
      </c>
      <c r="AJ26" s="252">
        <v>530434</v>
      </c>
      <c r="AK26" s="252">
        <v>5035388</v>
      </c>
      <c r="AL26" s="252">
        <v>26252288</v>
      </c>
      <c r="AM26" s="252">
        <v>1184260</v>
      </c>
      <c r="AN26" s="252">
        <v>1849101</v>
      </c>
      <c r="AO26" s="252">
        <v>24191412</v>
      </c>
      <c r="AP26" s="252">
        <v>1473717</v>
      </c>
      <c r="AQ26" s="252">
        <v>7218032</v>
      </c>
      <c r="AR26" s="252">
        <v>7576190</v>
      </c>
      <c r="AS26" s="252">
        <v>13640421</v>
      </c>
      <c r="AT26" s="252">
        <v>2184398</v>
      </c>
      <c r="AU26" s="252">
        <v>3800742</v>
      </c>
      <c r="AV26" s="252">
        <v>6420161</v>
      </c>
      <c r="AW26" s="252">
        <v>2208879</v>
      </c>
      <c r="AX26" s="252">
        <v>11657023</v>
      </c>
      <c r="AY26" s="252">
        <v>1349033</v>
      </c>
      <c r="AZ26" s="252">
        <v>3614115</v>
      </c>
      <c r="BA26" s="252">
        <v>12482700</v>
      </c>
      <c r="BB26" s="252">
        <v>1336555</v>
      </c>
      <c r="BC26" s="252">
        <v>1656095</v>
      </c>
      <c r="BD26" s="252">
        <v>5209179</v>
      </c>
      <c r="BE26" s="252">
        <v>114770752</v>
      </c>
      <c r="BF26" s="252">
        <v>11797525</v>
      </c>
      <c r="BG26" s="252">
        <v>383329</v>
      </c>
      <c r="BH26" s="252">
        <v>530909</v>
      </c>
      <c r="BI26" s="252">
        <v>319944</v>
      </c>
      <c r="BJ26" s="252">
        <v>2017249</v>
      </c>
      <c r="BK26" s="252">
        <v>11140320</v>
      </c>
      <c r="BL26" s="252">
        <v>658082</v>
      </c>
      <c r="BM26" s="252">
        <v>381267616</v>
      </c>
      <c r="BN26" s="252">
        <v>23831754</v>
      </c>
      <c r="BO26" s="252">
        <v>1967913</v>
      </c>
      <c r="BP26" s="252">
        <v>21852540</v>
      </c>
      <c r="BQ26" s="252">
        <v>2109347</v>
      </c>
      <c r="BR26" s="252">
        <v>766428</v>
      </c>
      <c r="BS26" s="252">
        <v>1829668</v>
      </c>
      <c r="BT26" s="252">
        <v>3280120</v>
      </c>
      <c r="BU26" s="252">
        <v>10371990</v>
      </c>
      <c r="BV26" s="252">
        <v>4272029</v>
      </c>
      <c r="BW26" s="158"/>
    </row>
    <row r="27" spans="1:89" s="558" customFormat="1" x14ac:dyDescent="0.2">
      <c r="A27" s="565" t="s">
        <v>367</v>
      </c>
      <c r="B27" s="252">
        <v>0</v>
      </c>
      <c r="C27" s="252">
        <v>0</v>
      </c>
      <c r="D27" s="252">
        <v>0</v>
      </c>
      <c r="E27" s="252">
        <v>0</v>
      </c>
      <c r="F27" s="252">
        <v>0</v>
      </c>
      <c r="G27" s="252">
        <v>0</v>
      </c>
      <c r="H27" s="252">
        <v>39194</v>
      </c>
      <c r="I27" s="252">
        <v>0</v>
      </c>
      <c r="J27" s="252">
        <v>0</v>
      </c>
      <c r="K27" s="252">
        <v>0</v>
      </c>
      <c r="L27" s="252">
        <v>0</v>
      </c>
      <c r="M27" s="252">
        <v>254776</v>
      </c>
      <c r="N27" s="252">
        <v>0</v>
      </c>
      <c r="O27" s="252">
        <v>0</v>
      </c>
      <c r="P27" s="252">
        <v>0</v>
      </c>
      <c r="Q27" s="252">
        <v>0</v>
      </c>
      <c r="R27" s="252">
        <v>0</v>
      </c>
      <c r="S27" s="252">
        <v>257329</v>
      </c>
      <c r="T27" s="252">
        <v>0</v>
      </c>
      <c r="U27" s="252">
        <v>0</v>
      </c>
      <c r="V27" s="252">
        <v>0</v>
      </c>
      <c r="W27" s="252">
        <v>0</v>
      </c>
      <c r="X27" s="252">
        <v>0</v>
      </c>
      <c r="Y27" s="252">
        <v>537200</v>
      </c>
      <c r="Z27" s="252">
        <v>0</v>
      </c>
      <c r="AA27" s="252">
        <v>0</v>
      </c>
      <c r="AB27" s="252">
        <v>0</v>
      </c>
      <c r="AC27" s="252">
        <v>0</v>
      </c>
      <c r="AD27" s="252">
        <v>0</v>
      </c>
      <c r="AE27" s="252">
        <v>841977</v>
      </c>
      <c r="AF27" s="252">
        <v>2092080</v>
      </c>
      <c r="AG27" s="252">
        <v>678311168</v>
      </c>
      <c r="AH27" s="252">
        <v>15040976</v>
      </c>
      <c r="AI27" s="252">
        <v>0</v>
      </c>
      <c r="AJ27" s="252">
        <v>0</v>
      </c>
      <c r="AK27" s="252">
        <v>0</v>
      </c>
      <c r="AL27" s="252">
        <v>3559472</v>
      </c>
      <c r="AM27" s="252">
        <v>0</v>
      </c>
      <c r="AN27" s="252">
        <v>0</v>
      </c>
      <c r="AO27" s="252">
        <v>0</v>
      </c>
      <c r="AP27" s="252">
        <v>0</v>
      </c>
      <c r="AQ27" s="252">
        <v>0</v>
      </c>
      <c r="AR27" s="252">
        <v>0</v>
      </c>
      <c r="AS27" s="252">
        <v>0</v>
      </c>
      <c r="AT27" s="252">
        <v>0</v>
      </c>
      <c r="AU27" s="252">
        <v>0</v>
      </c>
      <c r="AV27" s="252">
        <v>0</v>
      </c>
      <c r="AW27" s="252">
        <v>0</v>
      </c>
      <c r="AX27" s="252">
        <v>46881</v>
      </c>
      <c r="AY27" s="252">
        <v>0</v>
      </c>
      <c r="AZ27" s="252">
        <v>0</v>
      </c>
      <c r="BA27" s="252">
        <v>0</v>
      </c>
      <c r="BB27" s="252">
        <v>0</v>
      </c>
      <c r="BC27" s="252">
        <v>0</v>
      </c>
      <c r="BD27" s="252">
        <v>0</v>
      </c>
      <c r="BE27" s="252">
        <v>2435920</v>
      </c>
      <c r="BF27" s="252">
        <v>448214</v>
      </c>
      <c r="BG27" s="252">
        <v>0</v>
      </c>
      <c r="BH27" s="252">
        <v>0</v>
      </c>
      <c r="BI27" s="252">
        <v>0</v>
      </c>
      <c r="BJ27" s="252">
        <v>0</v>
      </c>
      <c r="BK27" s="252">
        <v>0</v>
      </c>
      <c r="BL27" s="252">
        <v>0</v>
      </c>
      <c r="BM27" s="252">
        <v>0</v>
      </c>
      <c r="BN27" s="252">
        <v>18998838</v>
      </c>
      <c r="BO27" s="252">
        <v>0</v>
      </c>
      <c r="BP27" s="252">
        <v>743097</v>
      </c>
      <c r="BQ27" s="252">
        <v>0</v>
      </c>
      <c r="BR27" s="252">
        <v>0</v>
      </c>
      <c r="BS27" s="252">
        <v>0</v>
      </c>
      <c r="BT27" s="252">
        <v>0</v>
      </c>
      <c r="BU27" s="252">
        <v>0</v>
      </c>
      <c r="BV27" s="252">
        <v>0</v>
      </c>
      <c r="BW27" s="158"/>
    </row>
    <row r="28" spans="1:89" s="558" customFormat="1" x14ac:dyDescent="0.2">
      <c r="A28" s="387" t="s">
        <v>368</v>
      </c>
      <c r="B28" s="252">
        <v>11459961</v>
      </c>
      <c r="C28" s="252">
        <v>518584</v>
      </c>
      <c r="D28" s="252">
        <v>5502883</v>
      </c>
      <c r="E28" s="252">
        <v>1656013</v>
      </c>
      <c r="F28" s="252">
        <v>3677801</v>
      </c>
      <c r="G28" s="252">
        <v>8047827</v>
      </c>
      <c r="H28" s="252">
        <v>18067533</v>
      </c>
      <c r="I28" s="252">
        <v>14062564</v>
      </c>
      <c r="J28" s="252">
        <v>3688252</v>
      </c>
      <c r="K28" s="252">
        <v>88576</v>
      </c>
      <c r="L28" s="252">
        <v>1439877</v>
      </c>
      <c r="M28" s="252">
        <v>15022</v>
      </c>
      <c r="N28" s="252">
        <v>339087</v>
      </c>
      <c r="O28" s="252">
        <v>49071779</v>
      </c>
      <c r="P28" s="252">
        <v>9057208</v>
      </c>
      <c r="Q28" s="252">
        <v>20091777</v>
      </c>
      <c r="R28" s="252">
        <v>3502545</v>
      </c>
      <c r="S28" s="252">
        <v>562433</v>
      </c>
      <c r="T28" s="252">
        <v>5234577</v>
      </c>
      <c r="U28" s="252">
        <v>4957246</v>
      </c>
      <c r="V28" s="252">
        <v>399660</v>
      </c>
      <c r="W28" s="252">
        <v>14494774</v>
      </c>
      <c r="X28" s="252">
        <v>1561763</v>
      </c>
      <c r="Y28" s="252">
        <v>11509608</v>
      </c>
      <c r="Z28" s="252">
        <v>7453829</v>
      </c>
      <c r="AA28" s="252">
        <v>7797337</v>
      </c>
      <c r="AB28" s="252">
        <v>58965</v>
      </c>
      <c r="AC28" s="252">
        <v>46110576</v>
      </c>
      <c r="AD28" s="252">
        <v>28790</v>
      </c>
      <c r="AE28" s="252">
        <v>1033871</v>
      </c>
      <c r="AF28" s="252">
        <v>30789303</v>
      </c>
      <c r="AG28" s="252">
        <v>688128464</v>
      </c>
      <c r="AH28" s="252">
        <v>134445347</v>
      </c>
      <c r="AI28" s="252">
        <v>3584889</v>
      </c>
      <c r="AJ28" s="252">
        <v>530434</v>
      </c>
      <c r="AK28" s="252">
        <v>4983511</v>
      </c>
      <c r="AL28" s="252">
        <v>20187697</v>
      </c>
      <c r="AM28" s="252">
        <v>1290114</v>
      </c>
      <c r="AN28" s="252">
        <v>1849101</v>
      </c>
      <c r="AO28" s="252">
        <v>27710036</v>
      </c>
      <c r="AP28" s="252">
        <v>1473717</v>
      </c>
      <c r="AQ28" s="252">
        <v>7218032</v>
      </c>
      <c r="AR28" s="252">
        <v>7576190</v>
      </c>
      <c r="AS28" s="252">
        <v>13640421</v>
      </c>
      <c r="AT28" s="252">
        <v>2184397</v>
      </c>
      <c r="AU28" s="252">
        <v>3800742</v>
      </c>
      <c r="AV28" s="252">
        <v>6420161</v>
      </c>
      <c r="AW28" s="252">
        <v>2208879</v>
      </c>
      <c r="AX28" s="252">
        <v>11657023</v>
      </c>
      <c r="AY28" s="252">
        <v>1349004</v>
      </c>
      <c r="AZ28" s="252">
        <v>2797485</v>
      </c>
      <c r="BA28" s="252">
        <v>12482701</v>
      </c>
      <c r="BB28" s="252">
        <v>1482535</v>
      </c>
      <c r="BC28" s="252">
        <v>1258169</v>
      </c>
      <c r="BD28" s="252">
        <v>5209179</v>
      </c>
      <c r="BE28" s="252">
        <v>117116667</v>
      </c>
      <c r="BF28" s="252">
        <v>11797526</v>
      </c>
      <c r="BG28" s="252">
        <v>383329</v>
      </c>
      <c r="BH28" s="252">
        <v>530908</v>
      </c>
      <c r="BI28" s="252">
        <v>295423</v>
      </c>
      <c r="BJ28" s="252">
        <v>2017249</v>
      </c>
      <c r="BK28" s="252">
        <v>7183839</v>
      </c>
      <c r="BL28" s="252">
        <v>658082</v>
      </c>
      <c r="BM28" s="252">
        <v>445661376</v>
      </c>
      <c r="BN28" s="252">
        <v>19936965</v>
      </c>
      <c r="BO28" s="252">
        <v>1967913</v>
      </c>
      <c r="BP28" s="252">
        <v>22150377</v>
      </c>
      <c r="BQ28" s="252">
        <v>2109347</v>
      </c>
      <c r="BR28" s="252">
        <v>785713</v>
      </c>
      <c r="BS28" s="252">
        <v>1829668</v>
      </c>
      <c r="BT28" s="252">
        <v>3280120</v>
      </c>
      <c r="BU28" s="252">
        <v>10371990</v>
      </c>
      <c r="BV28" s="252">
        <v>3818541</v>
      </c>
      <c r="BW28" s="158"/>
    </row>
    <row r="29" spans="1:89" s="17" customFormat="1" x14ac:dyDescent="0.2">
      <c r="A29" s="387"/>
      <c r="B29" s="252"/>
      <c r="C29" s="252"/>
      <c r="D29" s="252"/>
      <c r="E29" s="252"/>
      <c r="F29" s="252"/>
      <c r="G29" s="252"/>
      <c r="H29" s="252"/>
      <c r="I29" s="505"/>
      <c r="J29" s="505"/>
      <c r="K29" s="505"/>
      <c r="L29" s="505"/>
      <c r="M29" s="505"/>
      <c r="N29" s="505"/>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2"/>
      <c r="BV29" s="252"/>
      <c r="BW29" s="158"/>
    </row>
    <row r="30" spans="1:89" s="79" customFormat="1" x14ac:dyDescent="0.2">
      <c r="A30" s="510" t="s">
        <v>366</v>
      </c>
      <c r="B30" s="176">
        <v>62</v>
      </c>
      <c r="C30" s="176">
        <v>6</v>
      </c>
      <c r="D30" s="176">
        <v>107</v>
      </c>
      <c r="E30" s="176">
        <v>27</v>
      </c>
      <c r="F30" s="176">
        <v>64</v>
      </c>
      <c r="G30" s="176">
        <v>96</v>
      </c>
      <c r="H30" s="176">
        <v>101</v>
      </c>
      <c r="I30" s="176">
        <v>85</v>
      </c>
      <c r="J30" s="176">
        <v>15</v>
      </c>
      <c r="K30" s="176">
        <v>5</v>
      </c>
      <c r="L30" s="176">
        <v>12</v>
      </c>
      <c r="M30" s="176">
        <v>3</v>
      </c>
      <c r="N30" s="176">
        <v>20</v>
      </c>
      <c r="O30" s="176">
        <v>335</v>
      </c>
      <c r="P30" s="176">
        <v>51</v>
      </c>
      <c r="Q30" s="176">
        <v>198</v>
      </c>
      <c r="R30" s="176">
        <v>47</v>
      </c>
      <c r="S30" s="176">
        <v>7</v>
      </c>
      <c r="T30" s="176">
        <v>44</v>
      </c>
      <c r="U30" s="176">
        <v>47</v>
      </c>
      <c r="V30" s="176">
        <v>9</v>
      </c>
      <c r="W30" s="176">
        <v>65</v>
      </c>
      <c r="X30" s="176">
        <v>18</v>
      </c>
      <c r="Y30" s="176">
        <v>114</v>
      </c>
      <c r="Z30" s="176">
        <v>53</v>
      </c>
      <c r="AA30" s="176">
        <v>52</v>
      </c>
      <c r="AB30" s="176">
        <v>5</v>
      </c>
      <c r="AC30" s="176">
        <v>395</v>
      </c>
      <c r="AD30" s="176">
        <v>3</v>
      </c>
      <c r="AE30" s="176">
        <v>8</v>
      </c>
      <c r="AF30" s="176">
        <v>211</v>
      </c>
      <c r="AG30" s="176">
        <v>3291</v>
      </c>
      <c r="AH30" s="176">
        <v>648</v>
      </c>
      <c r="AI30" s="176">
        <v>40</v>
      </c>
      <c r="AJ30" s="176">
        <v>13</v>
      </c>
      <c r="AK30" s="176">
        <v>0</v>
      </c>
      <c r="AL30" s="176">
        <v>177</v>
      </c>
      <c r="AM30" s="176">
        <v>20</v>
      </c>
      <c r="AN30" s="176">
        <v>16</v>
      </c>
      <c r="AO30" s="176">
        <v>308</v>
      </c>
      <c r="AP30" s="176">
        <v>16</v>
      </c>
      <c r="AQ30" s="176">
        <v>52</v>
      </c>
      <c r="AR30" s="176">
        <v>57</v>
      </c>
      <c r="AS30" s="176">
        <v>127</v>
      </c>
      <c r="AT30" s="176">
        <v>19</v>
      </c>
      <c r="AU30" s="176">
        <v>47</v>
      </c>
      <c r="AV30" s="176">
        <v>45</v>
      </c>
      <c r="AW30" s="176">
        <v>5</v>
      </c>
      <c r="AX30" s="176">
        <v>112</v>
      </c>
      <c r="AY30" s="176">
        <v>23</v>
      </c>
      <c r="AZ30" s="176">
        <v>33</v>
      </c>
      <c r="BA30" s="176">
        <v>72</v>
      </c>
      <c r="BB30" s="176">
        <v>29</v>
      </c>
      <c r="BC30" s="176">
        <v>10</v>
      </c>
      <c r="BD30" s="176">
        <v>1</v>
      </c>
      <c r="BE30" s="176">
        <v>573</v>
      </c>
      <c r="BF30" s="176">
        <v>0</v>
      </c>
      <c r="BG30" s="176">
        <v>11</v>
      </c>
      <c r="BH30" s="176">
        <v>13</v>
      </c>
      <c r="BI30" s="176">
        <v>9</v>
      </c>
      <c r="BJ30" s="176">
        <v>27</v>
      </c>
      <c r="BK30" s="176">
        <v>136</v>
      </c>
      <c r="BL30" s="176">
        <v>21</v>
      </c>
      <c r="BM30" s="176">
        <v>1487</v>
      </c>
      <c r="BN30" s="176">
        <v>225</v>
      </c>
      <c r="BO30" s="176">
        <v>19</v>
      </c>
      <c r="BP30" s="176">
        <v>137</v>
      </c>
      <c r="BQ30" s="176">
        <v>40</v>
      </c>
      <c r="BR30" s="176">
        <v>13</v>
      </c>
      <c r="BS30" s="176">
        <v>9</v>
      </c>
      <c r="BT30" s="176">
        <v>37</v>
      </c>
      <c r="BU30" s="176">
        <v>2</v>
      </c>
      <c r="BV30" s="176">
        <v>39</v>
      </c>
      <c r="BW30" s="158"/>
    </row>
    <row r="31" spans="1:89" ht="9" customHeight="1" x14ac:dyDescent="0.2">
      <c r="A31" s="255"/>
      <c r="B31" s="198"/>
      <c r="C31" s="199"/>
      <c r="D31" s="199"/>
      <c r="E31" s="199"/>
      <c r="F31" s="199"/>
      <c r="G31" s="199"/>
      <c r="H31" s="199"/>
      <c r="I31" s="506"/>
      <c r="J31" s="506"/>
      <c r="K31" s="506"/>
      <c r="L31" s="506"/>
      <c r="M31" s="506"/>
      <c r="N31" s="506"/>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row>
    <row r="32" spans="1:89" x14ac:dyDescent="0.2">
      <c r="A32" s="87"/>
      <c r="I32" s="507"/>
    </row>
    <row r="33" spans="1:89" x14ac:dyDescent="0.2">
      <c r="A33" s="87"/>
      <c r="I33" s="507"/>
      <c r="BU33" s="17"/>
      <c r="BV33" s="17"/>
      <c r="CJ33" s="11"/>
      <c r="CK33" s="11"/>
    </row>
    <row r="34" spans="1:89" x14ac:dyDescent="0.2">
      <c r="A34" s="55"/>
      <c r="I34" s="507"/>
      <c r="N34" s="528"/>
      <c r="BU34" s="17"/>
      <c r="BV34" s="17"/>
      <c r="CJ34" s="11"/>
      <c r="CK34" s="11"/>
    </row>
    <row r="35" spans="1:89" x14ac:dyDescent="0.2">
      <c r="A35" s="251"/>
      <c r="I35" s="507"/>
      <c r="BU35" s="17"/>
      <c r="BV35" s="17"/>
      <c r="CJ35" s="11"/>
      <c r="CK35" s="11"/>
    </row>
    <row r="36" spans="1:89" x14ac:dyDescent="0.2">
      <c r="A36" s="251"/>
      <c r="I36" s="508"/>
      <c r="BU36" s="17"/>
      <c r="BV36" s="17"/>
      <c r="CJ36" s="11"/>
      <c r="CK36" s="11"/>
    </row>
    <row r="37" spans="1:89" x14ac:dyDescent="0.2">
      <c r="A37" s="114"/>
      <c r="I37" s="507"/>
      <c r="BU37" s="17"/>
      <c r="BV37" s="17"/>
      <c r="CJ37" s="11"/>
      <c r="CK37" s="11"/>
    </row>
    <row r="38" spans="1:89" x14ac:dyDescent="0.2">
      <c r="A38" s="87"/>
      <c r="I38" s="507"/>
      <c r="K38" s="235"/>
      <c r="BU38" s="17"/>
      <c r="BV38" s="17"/>
      <c r="CJ38" s="11"/>
      <c r="CK38" s="11"/>
    </row>
    <row r="39" spans="1:89" x14ac:dyDescent="0.2">
      <c r="A39" s="87"/>
      <c r="I39" s="508"/>
      <c r="BU39" s="17"/>
      <c r="BV39" s="17"/>
      <c r="CJ39" s="11"/>
      <c r="CK39" s="11"/>
    </row>
    <row r="40" spans="1:89" x14ac:dyDescent="0.2">
      <c r="A40" s="87"/>
      <c r="I40" s="507"/>
      <c r="BU40" s="17"/>
      <c r="BV40" s="17"/>
      <c r="CJ40" s="11"/>
      <c r="CK40" s="11"/>
    </row>
    <row r="41" spans="1:89" x14ac:dyDescent="0.2">
      <c r="A41" s="60"/>
      <c r="I41" s="507"/>
      <c r="BU41" s="17"/>
      <c r="BV41" s="17"/>
      <c r="CJ41" s="11"/>
      <c r="CK41" s="11"/>
    </row>
    <row r="42" spans="1:89" x14ac:dyDescent="0.2">
      <c r="A42" s="58"/>
      <c r="I42" s="507"/>
      <c r="BU42" s="17"/>
      <c r="BV42" s="17"/>
      <c r="CJ42" s="11"/>
      <c r="CK42" s="11"/>
    </row>
    <row r="43" spans="1:89" x14ac:dyDescent="0.2">
      <c r="A43" s="52"/>
      <c r="I43" s="507"/>
    </row>
    <row r="44" spans="1:89" x14ac:dyDescent="0.2">
      <c r="A44" s="60"/>
      <c r="I44" s="507"/>
    </row>
    <row r="493" spans="1:1" x14ac:dyDescent="0.2">
      <c r="A493" s="234" t="s">
        <v>117</v>
      </c>
    </row>
  </sheetData>
  <phoneticPr fontId="2" type="noConversion"/>
  <printOptions verticalCentered="1"/>
  <pageMargins left="0.70866141732283472" right="0.19685039370078741" top="0.86614173228346458" bottom="0.74803149606299213" header="0.27559055118110237" footer="0.35433070866141736"/>
  <pageSetup scale="95" orientation="landscape" errors="NA" r:id="rId1"/>
  <headerFooter alignWithMargins="0">
    <oddHeader>&amp;L&amp;G&amp;R2013 Yearbook of
Electricity Distributors</oddHeader>
    <oddFooter>&amp;C&amp;P</oddFooter>
  </headerFooter>
  <colBreaks count="12" manualBreakCount="12">
    <brk id="7" max="33" man="1"/>
    <brk id="13" max="32" man="1"/>
    <brk id="19" max="32" man="1"/>
    <brk id="25" max="32" man="1"/>
    <brk id="31" max="32" man="1"/>
    <brk id="37" max="32" man="1"/>
    <brk id="43" max="32" man="1"/>
    <brk id="49" max="32" man="1"/>
    <brk id="55" max="32" man="1"/>
    <brk id="61" max="32" man="1"/>
    <brk id="67" max="32" man="1"/>
    <brk id="73" max="32" man="1"/>
  </col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35"/>
  </sheetPr>
  <dimension ref="A1:CK498"/>
  <sheetViews>
    <sheetView view="pageBreakPreview" zoomScaleNormal="70" zoomScaleSheetLayoutView="100" workbookViewId="0">
      <pane xSplit="2" ySplit="4" topLeftCell="C5"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2: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2: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2: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2: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2: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2: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2: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2: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2: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2:89" ht="14.25" customHeight="1" x14ac:dyDescent="0.2">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2: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2:89" ht="14.25" customHeight="1" x14ac:dyDescent="0.2">
      <c r="B12" s="38"/>
      <c r="CH12" s="143"/>
    </row>
    <row r="13" spans="2: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2: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2: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2: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I1:I4"/>
    <mergeCell ref="C1:C4"/>
    <mergeCell ref="D1:D4"/>
    <mergeCell ref="E1:E4"/>
    <mergeCell ref="H1:H4"/>
    <mergeCell ref="G1:G4"/>
    <mergeCell ref="F1:F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Z1:Z4"/>
    <mergeCell ref="AA1:AA4"/>
    <mergeCell ref="AB1:AB4"/>
    <mergeCell ref="AC1:AC4"/>
    <mergeCell ref="AD1:AD4"/>
    <mergeCell ref="AE1:AE4"/>
    <mergeCell ref="AF1:AF4"/>
    <mergeCell ref="AG1:AG4"/>
    <mergeCell ref="AH1:AH4"/>
    <mergeCell ref="AI1:AI4"/>
    <mergeCell ref="AJ1:AJ4"/>
    <mergeCell ref="AK1:AK4"/>
    <mergeCell ref="AL1:AL4"/>
    <mergeCell ref="AM1:AM4"/>
    <mergeCell ref="AN1:AN4"/>
    <mergeCell ref="AO1:AO4"/>
    <mergeCell ref="AP1:AP4"/>
    <mergeCell ref="AQ1:AQ4"/>
    <mergeCell ref="AR1:AR4"/>
    <mergeCell ref="AS1:AS4"/>
    <mergeCell ref="AT1:AT4"/>
    <mergeCell ref="AU1:AU4"/>
    <mergeCell ref="AV1:AV4"/>
    <mergeCell ref="AW1:AW4"/>
    <mergeCell ref="AX1:AX4"/>
    <mergeCell ref="AY1:AY4"/>
    <mergeCell ref="AZ1:AZ4"/>
    <mergeCell ref="BA1:BA4"/>
    <mergeCell ref="BB1:BB4"/>
    <mergeCell ref="BC1:BC4"/>
    <mergeCell ref="BD1:BD4"/>
    <mergeCell ref="BE1:BE4"/>
    <mergeCell ref="BF1:BF4"/>
    <mergeCell ref="BG1:BG4"/>
    <mergeCell ref="BH1:BH4"/>
    <mergeCell ref="BI1:BI4"/>
    <mergeCell ref="BJ1:BJ4"/>
    <mergeCell ref="BK1:BK4"/>
    <mergeCell ref="BL1:BL4"/>
    <mergeCell ref="BM1:BM4"/>
    <mergeCell ref="BN1:BN4"/>
    <mergeCell ref="BO1:BO4"/>
    <mergeCell ref="BP1:BP4"/>
    <mergeCell ref="BQ1:BQ4"/>
    <mergeCell ref="BR1:BR4"/>
    <mergeCell ref="BS1:BS4"/>
    <mergeCell ref="BT1:BT4"/>
    <mergeCell ref="BU1:BU4"/>
    <mergeCell ref="BV1:BV4"/>
    <mergeCell ref="BW1:BW4"/>
    <mergeCell ref="BX1:BX4"/>
    <mergeCell ref="BY1:BY4"/>
    <mergeCell ref="BZ1:BZ4"/>
    <mergeCell ref="CA1:CA4"/>
    <mergeCell ref="CB1:CB4"/>
    <mergeCell ref="CC1:CC4"/>
    <mergeCell ref="CD1:CD4"/>
    <mergeCell ref="CE1:CE4"/>
    <mergeCell ref="CJ1:CJ4"/>
    <mergeCell ref="CK1:CK4"/>
    <mergeCell ref="CF1:CF4"/>
    <mergeCell ref="CG1:CG4"/>
    <mergeCell ref="CH1:CH4"/>
    <mergeCell ref="CI1:CI4"/>
  </mergeCells>
  <phoneticPr fontId="2" type="noConversion"/>
  <printOptions verticalCentered="1"/>
  <pageMargins left="0.74803149606299213" right="0.19685039370078741" top="1.0629921259842521" bottom="0.74803149606299213" header="0.27559055118110237" footer="0.35433070866141736"/>
  <pageSetup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35"/>
  </sheetPr>
  <dimension ref="A1:CK498"/>
  <sheetViews>
    <sheetView showGridLines="0" view="pageBreakPreview" zoomScale="90" zoomScaleNormal="70" zoomScaleSheetLayoutView="90" workbookViewId="0">
      <pane xSplit="1" ySplit="1" topLeftCell="B26" activePane="bottomRight" state="frozen"/>
      <selection activeCell="H27" sqref="H27"/>
      <selection pane="topRight" activeCell="H27" sqref="H27"/>
      <selection pane="bottomLeft" activeCell="H27" sqref="H27"/>
      <selection pane="bottomRight" activeCell="C39" sqref="C39"/>
    </sheetView>
  </sheetViews>
  <sheetFormatPr defaultColWidth="14.140625" defaultRowHeight="14.25" x14ac:dyDescent="0.2"/>
  <cols>
    <col min="1" max="1" width="53.42578125" style="49" customWidth="1"/>
    <col min="2" max="8" width="15.5703125" style="48" customWidth="1"/>
    <col min="9" max="16" width="15.5703125" style="244" customWidth="1"/>
    <col min="17" max="74" width="15.5703125" style="48" customWidth="1"/>
    <col min="75" max="89" width="14.140625" style="17" customWidth="1"/>
    <col min="90" max="16384" width="14.140625" style="11"/>
  </cols>
  <sheetData>
    <row r="1" spans="1:89" s="40" customFormat="1" ht="51" x14ac:dyDescent="0.2">
      <c r="A1" s="253" t="s">
        <v>352</v>
      </c>
      <c r="B1" s="178" t="s">
        <v>214</v>
      </c>
      <c r="C1" s="178" t="s">
        <v>225</v>
      </c>
      <c r="D1" s="178" t="s">
        <v>226</v>
      </c>
      <c r="E1" s="178" t="s">
        <v>227</v>
      </c>
      <c r="F1" s="178" t="s">
        <v>228</v>
      </c>
      <c r="G1" s="178" t="s">
        <v>229</v>
      </c>
      <c r="H1" s="178" t="s">
        <v>230</v>
      </c>
      <c r="I1" s="489" t="s">
        <v>215</v>
      </c>
      <c r="J1" s="225" t="s">
        <v>231</v>
      </c>
      <c r="K1" s="225" t="s">
        <v>232</v>
      </c>
      <c r="L1" s="225" t="s">
        <v>322</v>
      </c>
      <c r="M1" s="225" t="s">
        <v>233</v>
      </c>
      <c r="N1" s="225" t="s">
        <v>234</v>
      </c>
      <c r="O1" s="225" t="s">
        <v>235</v>
      </c>
      <c r="P1" s="225" t="s">
        <v>323</v>
      </c>
      <c r="Q1" s="178" t="s">
        <v>217</v>
      </c>
      <c r="R1" s="178" t="s">
        <v>236</v>
      </c>
      <c r="S1" s="178" t="s">
        <v>237</v>
      </c>
      <c r="T1" s="178" t="s">
        <v>238</v>
      </c>
      <c r="U1" s="178" t="s">
        <v>239</v>
      </c>
      <c r="V1" s="178" t="s">
        <v>240</v>
      </c>
      <c r="W1" s="178" t="s">
        <v>241</v>
      </c>
      <c r="X1" s="178" t="s">
        <v>242</v>
      </c>
      <c r="Y1" s="178" t="s">
        <v>243</v>
      </c>
      <c r="Z1" s="178" t="s">
        <v>155</v>
      </c>
      <c r="AA1" s="178" t="s">
        <v>156</v>
      </c>
      <c r="AB1" s="178" t="s">
        <v>158</v>
      </c>
      <c r="AC1" s="178" t="s">
        <v>157</v>
      </c>
      <c r="AD1" s="178" t="s">
        <v>159</v>
      </c>
      <c r="AE1" s="178" t="s">
        <v>160</v>
      </c>
      <c r="AF1" s="178" t="s">
        <v>161</v>
      </c>
      <c r="AG1" s="178" t="s">
        <v>162</v>
      </c>
      <c r="AH1" s="178" t="s">
        <v>163</v>
      </c>
      <c r="AI1" s="178" t="s">
        <v>164</v>
      </c>
      <c r="AJ1" s="178" t="s">
        <v>165</v>
      </c>
      <c r="AK1" s="178" t="s">
        <v>56</v>
      </c>
      <c r="AL1" s="178" t="s">
        <v>167</v>
      </c>
      <c r="AM1" s="178" t="s">
        <v>168</v>
      </c>
      <c r="AN1" s="178" t="s">
        <v>169</v>
      </c>
      <c r="AO1" s="178" t="s">
        <v>170</v>
      </c>
      <c r="AP1" s="178" t="s">
        <v>176</v>
      </c>
      <c r="AQ1" s="178" t="s">
        <v>177</v>
      </c>
      <c r="AR1" s="178" t="s">
        <v>324</v>
      </c>
      <c r="AS1" s="178" t="s">
        <v>57</v>
      </c>
      <c r="AT1" s="178" t="s">
        <v>180</v>
      </c>
      <c r="AU1" s="178" t="s">
        <v>244</v>
      </c>
      <c r="AV1" s="178" t="s">
        <v>245</v>
      </c>
      <c r="AW1" s="178" t="s">
        <v>246</v>
      </c>
      <c r="AX1" s="178" t="s">
        <v>247</v>
      </c>
      <c r="AY1" s="178" t="s">
        <v>248</v>
      </c>
      <c r="AZ1" s="178" t="s">
        <v>249</v>
      </c>
      <c r="BA1" s="178" t="s">
        <v>250</v>
      </c>
      <c r="BB1" s="178" t="s">
        <v>251</v>
      </c>
      <c r="BC1" s="178" t="s">
        <v>253</v>
      </c>
      <c r="BD1" s="178" t="s">
        <v>254</v>
      </c>
      <c r="BE1" s="178" t="s">
        <v>31</v>
      </c>
      <c r="BF1" s="178" t="s">
        <v>252</v>
      </c>
      <c r="BG1" s="178" t="s">
        <v>255</v>
      </c>
      <c r="BH1" s="178" t="s">
        <v>256</v>
      </c>
      <c r="BI1" s="178" t="s">
        <v>257</v>
      </c>
      <c r="BJ1" s="178" t="s">
        <v>258</v>
      </c>
      <c r="BK1" s="178" t="s">
        <v>259</v>
      </c>
      <c r="BL1" s="178" t="s">
        <v>260</v>
      </c>
      <c r="BM1" s="178" t="s">
        <v>261</v>
      </c>
      <c r="BN1" s="178" t="s">
        <v>0</v>
      </c>
      <c r="BO1" s="178" t="s">
        <v>262</v>
      </c>
      <c r="BP1" s="178" t="s">
        <v>263</v>
      </c>
      <c r="BQ1" s="178" t="s">
        <v>264</v>
      </c>
      <c r="BR1" s="178" t="s">
        <v>265</v>
      </c>
      <c r="BS1" s="178" t="s">
        <v>266</v>
      </c>
      <c r="BT1" s="178" t="s">
        <v>208</v>
      </c>
      <c r="BU1" s="178" t="s">
        <v>209</v>
      </c>
      <c r="BV1" s="178" t="s">
        <v>210</v>
      </c>
      <c r="BW1" s="556"/>
    </row>
    <row r="2" spans="1:89" ht="16.5" customHeight="1" x14ac:dyDescent="0.2">
      <c r="A2" s="87" t="s">
        <v>277</v>
      </c>
      <c r="B2" s="537">
        <v>0.8207746478873239</v>
      </c>
      <c r="C2" s="537">
        <v>4.3815789473684212</v>
      </c>
      <c r="D2" s="537">
        <v>179.01492537313433</v>
      </c>
      <c r="E2" s="537">
        <v>38.5078125</v>
      </c>
      <c r="F2" s="537">
        <v>520.85135135135135</v>
      </c>
      <c r="G2" s="537">
        <v>354.80851063829789</v>
      </c>
      <c r="H2" s="537">
        <v>170.62745098039215</v>
      </c>
      <c r="I2" s="541">
        <v>80.067226890756302</v>
      </c>
      <c r="J2" s="538">
        <v>671</v>
      </c>
      <c r="K2" s="538">
        <v>623.5</v>
      </c>
      <c r="L2" s="538">
        <v>361.33333333333331</v>
      </c>
      <c r="M2" s="538">
        <v>392.4</v>
      </c>
      <c r="N2" s="538">
        <v>521.9545454545455</v>
      </c>
      <c r="O2" s="538">
        <v>684.4897260273973</v>
      </c>
      <c r="P2" s="538">
        <v>420.67708333333331</v>
      </c>
      <c r="Q2" s="537">
        <v>716.81666666666672</v>
      </c>
      <c r="R2" s="537">
        <v>9.6020137784843662</v>
      </c>
      <c r="S2" s="537">
        <v>33.343434343434346</v>
      </c>
      <c r="T2" s="537">
        <v>273.07692307692309</v>
      </c>
      <c r="U2" s="537">
        <v>448.6</v>
      </c>
      <c r="V2" s="537">
        <v>142.19230769230768</v>
      </c>
      <c r="W2" s="537">
        <v>114.81463414634146</v>
      </c>
      <c r="X2" s="537">
        <v>153.55072463768116</v>
      </c>
      <c r="Y2" s="537">
        <v>562.61290322580646</v>
      </c>
      <c r="Z2" s="537">
        <v>16.946485623003195</v>
      </c>
      <c r="AA2" s="537">
        <v>76.782142857142858</v>
      </c>
      <c r="AB2" s="537">
        <v>29.967741935483872</v>
      </c>
      <c r="AC2" s="537">
        <v>560.50938967136153</v>
      </c>
      <c r="AD2" s="537">
        <v>135.55555555555554</v>
      </c>
      <c r="AE2" s="537">
        <v>689.625</v>
      </c>
      <c r="AF2" s="537">
        <v>542.68773234200739</v>
      </c>
      <c r="AG2" s="537">
        <v>1.8770784615384615</v>
      </c>
      <c r="AH2" s="537">
        <v>285.07427536231882</v>
      </c>
      <c r="AI2" s="537">
        <v>52.537671232876711</v>
      </c>
      <c r="AJ2" s="537">
        <v>231.95833333333334</v>
      </c>
      <c r="AK2" s="537">
        <v>846.8125</v>
      </c>
      <c r="AL2" s="537">
        <v>220.09290953545232</v>
      </c>
      <c r="AM2" s="537">
        <v>364.66666666666669</v>
      </c>
      <c r="AN2" s="537">
        <v>67.8125</v>
      </c>
      <c r="AO2" s="537">
        <v>358.47268408551071</v>
      </c>
      <c r="AP2" s="537">
        <v>350.65</v>
      </c>
      <c r="AQ2" s="537">
        <v>91.840970350404319</v>
      </c>
      <c r="AR2" s="537">
        <v>467.91891891891891</v>
      </c>
      <c r="AS2" s="537">
        <v>61.926239419588875</v>
      </c>
      <c r="AT2" s="537">
        <v>64.954887218045116</v>
      </c>
      <c r="AU2" s="537">
        <v>27.903318903318905</v>
      </c>
      <c r="AV2" s="537">
        <v>72.645454545454541</v>
      </c>
      <c r="AW2" s="537">
        <v>216.60714285714286</v>
      </c>
      <c r="AX2" s="537">
        <v>453.09790209790208</v>
      </c>
      <c r="AY2" s="537">
        <v>676.94117647058829</v>
      </c>
      <c r="AZ2" s="537">
        <v>489.59259259259261</v>
      </c>
      <c r="BA2" s="537">
        <v>362.20805369127515</v>
      </c>
      <c r="BB2" s="537">
        <v>306.39999999999998</v>
      </c>
      <c r="BC2" s="537">
        <v>230.86666666666667</v>
      </c>
      <c r="BD2" s="537">
        <v>560.078125</v>
      </c>
      <c r="BE2" s="537">
        <v>430.04714640198512</v>
      </c>
      <c r="BF2" s="537">
        <v>97.564327485380119</v>
      </c>
      <c r="BG2" s="537">
        <v>325</v>
      </c>
      <c r="BH2" s="537">
        <v>325.5</v>
      </c>
      <c r="BI2" s="537">
        <v>5.1623134328358207</v>
      </c>
      <c r="BJ2" s="537">
        <v>480.18181818181819</v>
      </c>
      <c r="BK2" s="537">
        <v>131.73228346456693</v>
      </c>
      <c r="BL2" s="537">
        <v>285.75</v>
      </c>
      <c r="BM2" s="537">
        <v>1165.9936507936509</v>
      </c>
      <c r="BN2" s="537">
        <v>181.97965571205009</v>
      </c>
      <c r="BO2" s="537">
        <v>210.09836065573771</v>
      </c>
      <c r="BP2" s="537">
        <v>80.602678571428569</v>
      </c>
      <c r="BQ2" s="537">
        <v>275.67901234567898</v>
      </c>
      <c r="BR2" s="537">
        <v>263.92857142857144</v>
      </c>
      <c r="BS2" s="537">
        <v>470.25</v>
      </c>
      <c r="BT2" s="537">
        <v>355.078125</v>
      </c>
      <c r="BU2" s="537">
        <v>278.37837837837839</v>
      </c>
      <c r="BV2" s="537">
        <v>535.65517241379314</v>
      </c>
      <c r="BW2" s="88"/>
    </row>
    <row r="3" spans="1:89" ht="14.25" customHeight="1" x14ac:dyDescent="0.2">
      <c r="A3" s="87" t="s">
        <v>278</v>
      </c>
      <c r="B3" s="537">
        <v>6.3068181818181817</v>
      </c>
      <c r="C3" s="537">
        <v>18.097826086956523</v>
      </c>
      <c r="D3" s="537">
        <v>44.921348314606739</v>
      </c>
      <c r="E3" s="537">
        <v>19.067698259187623</v>
      </c>
      <c r="F3" s="537">
        <v>77.707661290322577</v>
      </c>
      <c r="G3" s="537">
        <v>43.94202898550725</v>
      </c>
      <c r="H3" s="537">
        <v>46.001762114537442</v>
      </c>
      <c r="I3" s="541">
        <v>27.941348973607038</v>
      </c>
      <c r="J3" s="538">
        <v>44.437086092715234</v>
      </c>
      <c r="K3" s="538">
        <v>46.185185185185183</v>
      </c>
      <c r="L3" s="538">
        <v>47.683284457478003</v>
      </c>
      <c r="M3" s="538">
        <v>70.071428571428569</v>
      </c>
      <c r="N3" s="538">
        <v>74.08387096774193</v>
      </c>
      <c r="O3" s="538">
        <v>38.629880170081172</v>
      </c>
      <c r="P3" s="538">
        <v>42.199582027168233</v>
      </c>
      <c r="Q3" s="537">
        <v>74.3457216940363</v>
      </c>
      <c r="R3" s="537">
        <v>53.765578635014833</v>
      </c>
      <c r="S3" s="537">
        <v>23.920289855072465</v>
      </c>
      <c r="T3" s="537">
        <v>60.813704496788006</v>
      </c>
      <c r="U3" s="537">
        <v>78.85546875</v>
      </c>
      <c r="V3" s="537">
        <v>48.64473684210526</v>
      </c>
      <c r="W3" s="537">
        <v>48.034693877551021</v>
      </c>
      <c r="X3" s="537">
        <v>44.145833333333336</v>
      </c>
      <c r="Y3" s="537">
        <v>47.609645131938123</v>
      </c>
      <c r="Z3" s="537">
        <v>12.193678160919541</v>
      </c>
      <c r="AA3" s="537">
        <v>14.079240340537</v>
      </c>
      <c r="AB3" s="537">
        <v>40.985294117647058</v>
      </c>
      <c r="AC3" s="537">
        <v>70.207880035283736</v>
      </c>
      <c r="AD3" s="537">
        <v>58.095238095238095</v>
      </c>
      <c r="AE3" s="537">
        <v>81.132352941176464</v>
      </c>
      <c r="AF3" s="537">
        <v>47.045762165646146</v>
      </c>
      <c r="AG3" s="537">
        <v>10.208683356203354</v>
      </c>
      <c r="AH3" s="537">
        <v>57.389132020423048</v>
      </c>
      <c r="AI3" s="537">
        <v>19.345523329129886</v>
      </c>
      <c r="AJ3" s="537">
        <v>56.806122448979593</v>
      </c>
      <c r="AK3" s="537">
        <v>74.856353591160214</v>
      </c>
      <c r="AL3" s="537">
        <v>47.352972119936872</v>
      </c>
      <c r="AM3" s="537">
        <v>85.617391304347819</v>
      </c>
      <c r="AN3" s="537">
        <v>32.658862876254183</v>
      </c>
      <c r="AO3" s="537">
        <v>52.383547379382158</v>
      </c>
      <c r="AP3" s="537">
        <v>51.94814814814815</v>
      </c>
      <c r="AQ3" s="537">
        <v>34.278672032193157</v>
      </c>
      <c r="AR3" s="537">
        <v>41.026066350710899</v>
      </c>
      <c r="AS3" s="537">
        <v>25.904400606980275</v>
      </c>
      <c r="AT3" s="537">
        <v>26.5</v>
      </c>
      <c r="AU3" s="537">
        <v>24.539340101522843</v>
      </c>
      <c r="AV3" s="537">
        <v>41.120068610634647</v>
      </c>
      <c r="AW3" s="537">
        <v>16.391891891891891</v>
      </c>
      <c r="AX3" s="537">
        <v>36.136642498605688</v>
      </c>
      <c r="AY3" s="537">
        <v>56.411764705882355</v>
      </c>
      <c r="AZ3" s="537">
        <v>54.623966942148762</v>
      </c>
      <c r="BA3" s="537">
        <v>53.593843098311815</v>
      </c>
      <c r="BB3" s="537">
        <v>64.215568862275447</v>
      </c>
      <c r="BC3" s="537">
        <v>26.844961240310077</v>
      </c>
      <c r="BD3" s="537">
        <v>63.554964539007095</v>
      </c>
      <c r="BE3" s="537">
        <v>45.794424626767075</v>
      </c>
      <c r="BF3" s="537">
        <v>45.029689608636978</v>
      </c>
      <c r="BG3" s="537">
        <v>70.416666666666671</v>
      </c>
      <c r="BH3" s="537">
        <v>56.33653846153846</v>
      </c>
      <c r="BI3" s="537">
        <v>9.7773851590106009</v>
      </c>
      <c r="BJ3" s="537">
        <v>62.632411067193679</v>
      </c>
      <c r="BK3" s="537">
        <v>43.834061135371179</v>
      </c>
      <c r="BL3" s="537">
        <v>44.532467532467535</v>
      </c>
      <c r="BM3" s="537">
        <v>72.300787401574809</v>
      </c>
      <c r="BN3" s="537">
        <v>44.915025106218614</v>
      </c>
      <c r="BO3" s="537">
        <v>49.674418604651166</v>
      </c>
      <c r="BP3" s="537">
        <v>34.412325285895804</v>
      </c>
      <c r="BQ3" s="537">
        <v>49.84375</v>
      </c>
      <c r="BR3" s="537">
        <v>48.618421052631582</v>
      </c>
      <c r="BS3" s="537">
        <v>61.672131147540981</v>
      </c>
      <c r="BT3" s="537">
        <v>44.040697674418603</v>
      </c>
      <c r="BU3" s="537">
        <v>38.612933458294286</v>
      </c>
      <c r="BV3" s="537">
        <v>65.544303797468359</v>
      </c>
      <c r="BW3" s="88"/>
    </row>
    <row r="4" spans="1:89" ht="30.75" customHeight="1" x14ac:dyDescent="0.2">
      <c r="A4" s="55" t="s">
        <v>195</v>
      </c>
      <c r="B4" s="89"/>
      <c r="C4" s="89"/>
      <c r="D4" s="89"/>
      <c r="E4" s="89"/>
      <c r="F4" s="89"/>
      <c r="G4" s="89"/>
      <c r="H4" s="89"/>
      <c r="I4" s="490"/>
      <c r="J4" s="491"/>
      <c r="K4" s="491"/>
      <c r="L4" s="491"/>
      <c r="M4" s="491"/>
      <c r="N4" s="491"/>
      <c r="O4" s="491"/>
      <c r="P4" s="491"/>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1:89" x14ac:dyDescent="0.2">
      <c r="A5" s="251" t="s">
        <v>281</v>
      </c>
      <c r="B5" s="189">
        <v>1892.025305877306</v>
      </c>
      <c r="C5" s="189">
        <v>851.34058258258244</v>
      </c>
      <c r="D5" s="189">
        <v>586.7275860152298</v>
      </c>
      <c r="E5" s="189">
        <v>658.65526273077649</v>
      </c>
      <c r="F5" s="189">
        <v>410.02050099888402</v>
      </c>
      <c r="G5" s="189">
        <v>488.62464469896878</v>
      </c>
      <c r="H5" s="189">
        <v>529.45166302765574</v>
      </c>
      <c r="I5" s="492">
        <v>677.89379058214433</v>
      </c>
      <c r="J5" s="493">
        <v>532.3043755588684</v>
      </c>
      <c r="K5" s="493">
        <v>720.18713712910937</v>
      </c>
      <c r="L5" s="493">
        <v>396.73702583025755</v>
      </c>
      <c r="M5" s="493">
        <v>453.24004587155952</v>
      </c>
      <c r="N5" s="493">
        <v>335.06078550901367</v>
      </c>
      <c r="O5" s="493">
        <v>608.91398582085435</v>
      </c>
      <c r="P5" s="525">
        <v>486.58922050266119</v>
      </c>
      <c r="Q5" s="189">
        <v>597.17402148387464</v>
      </c>
      <c r="R5" s="189">
        <v>609.86747723384258</v>
      </c>
      <c r="S5" s="189">
        <v>619.49045743714078</v>
      </c>
      <c r="T5" s="189">
        <v>413.98355845070432</v>
      </c>
      <c r="U5" s="189">
        <v>567.62536384802127</v>
      </c>
      <c r="V5" s="189">
        <v>531.24906951582307</v>
      </c>
      <c r="W5" s="189">
        <v>577.88638462845734</v>
      </c>
      <c r="X5" s="189">
        <v>416.99848890986368</v>
      </c>
      <c r="Y5" s="189">
        <v>527.27833400225597</v>
      </c>
      <c r="Z5" s="189">
        <v>714.68038035537518</v>
      </c>
      <c r="AA5" s="189">
        <v>452.75152332666636</v>
      </c>
      <c r="AB5" s="189">
        <v>422.2849802655179</v>
      </c>
      <c r="AC5" s="189">
        <v>458.21028030337914</v>
      </c>
      <c r="AD5" s="189">
        <v>429.55225409836066</v>
      </c>
      <c r="AE5" s="189">
        <v>290.09369947435192</v>
      </c>
      <c r="AF5" s="189">
        <v>474.71110334765007</v>
      </c>
      <c r="AG5" s="189">
        <v>1084.1019217753285</v>
      </c>
      <c r="AH5" s="189">
        <v>503.9111522550063</v>
      </c>
      <c r="AI5" s="189">
        <v>518.44223909784239</v>
      </c>
      <c r="AJ5" s="189">
        <v>538.9705406861865</v>
      </c>
      <c r="AK5" s="189">
        <v>499.49265628459665</v>
      </c>
      <c r="AL5" s="189">
        <v>460.78904330245024</v>
      </c>
      <c r="AM5" s="189">
        <v>483.20636908389156</v>
      </c>
      <c r="AN5" s="189">
        <v>575.38459190988215</v>
      </c>
      <c r="AO5" s="189">
        <v>444.10646752850897</v>
      </c>
      <c r="AP5" s="189">
        <v>535.09275916155707</v>
      </c>
      <c r="AQ5" s="189">
        <v>460.39594400258267</v>
      </c>
      <c r="AR5" s="189">
        <v>465.80015884017757</v>
      </c>
      <c r="AS5" s="189">
        <v>572.29805381446158</v>
      </c>
      <c r="AT5" s="189">
        <v>620.16785044565279</v>
      </c>
      <c r="AU5" s="189">
        <v>634.18770853803619</v>
      </c>
      <c r="AV5" s="189">
        <v>513.52686814332662</v>
      </c>
      <c r="AW5" s="189">
        <v>652.82872217642193</v>
      </c>
      <c r="AX5" s="189">
        <v>565.54576482027437</v>
      </c>
      <c r="AY5" s="189">
        <v>503.21580552659003</v>
      </c>
      <c r="AZ5" s="189">
        <v>633.86604659959119</v>
      </c>
      <c r="BA5" s="189">
        <v>363.15180863088057</v>
      </c>
      <c r="BB5" s="189">
        <v>393.25456452816144</v>
      </c>
      <c r="BC5" s="189">
        <v>860.73862835691602</v>
      </c>
      <c r="BD5" s="189">
        <v>454.98015148556328</v>
      </c>
      <c r="BE5" s="189">
        <v>487.42975477326627</v>
      </c>
      <c r="BF5" s="189">
        <v>600.58844277279968</v>
      </c>
      <c r="BG5" s="189">
        <v>457.69409704142026</v>
      </c>
      <c r="BH5" s="189">
        <v>469.9746065881551</v>
      </c>
      <c r="BI5" s="189">
        <v>741.89058185760621</v>
      </c>
      <c r="BJ5" s="189">
        <v>456.02891897008732</v>
      </c>
      <c r="BK5" s="189">
        <v>390.68938852361049</v>
      </c>
      <c r="BL5" s="189">
        <v>577.91198745990027</v>
      </c>
      <c r="BM5" s="189">
        <v>773.37610446026065</v>
      </c>
      <c r="BN5" s="189">
        <v>446.31047856559314</v>
      </c>
      <c r="BO5" s="189">
        <v>287.39719491260905</v>
      </c>
      <c r="BP5" s="189">
        <v>614.80707098679954</v>
      </c>
      <c r="BQ5" s="189">
        <v>413.93352395879964</v>
      </c>
      <c r="BR5" s="189">
        <v>688.42425981055499</v>
      </c>
      <c r="BS5" s="189">
        <v>723.53003721424773</v>
      </c>
      <c r="BT5" s="189">
        <v>476.58662266226622</v>
      </c>
      <c r="BU5" s="189">
        <v>580.22971577669921</v>
      </c>
      <c r="BV5" s="189">
        <v>578.97398416376961</v>
      </c>
      <c r="BW5" s="189"/>
    </row>
    <row r="6" spans="1:89" ht="14.25" customHeight="1" x14ac:dyDescent="0.2">
      <c r="A6" s="251" t="s">
        <v>179</v>
      </c>
      <c r="B6" s="90">
        <v>0.10033626175498044</v>
      </c>
      <c r="C6" s="90">
        <v>5.7705993870182132E-2</v>
      </c>
      <c r="D6" s="90">
        <v>2.0355295947602502E-2</v>
      </c>
      <c r="E6" s="90">
        <v>2.1568462747498646E-2</v>
      </c>
      <c r="F6" s="90">
        <v>1.6486475198260801E-2</v>
      </c>
      <c r="G6" s="90">
        <v>1.9358419427030028E-2</v>
      </c>
      <c r="H6" s="90">
        <v>1.8682846097638945E-2</v>
      </c>
      <c r="I6" s="494">
        <v>3.6290389145061448E-2</v>
      </c>
      <c r="J6" s="495">
        <v>2.2575276062894625E-2</v>
      </c>
      <c r="K6" s="495">
        <v>3.0187416949367649E-2</v>
      </c>
      <c r="L6" s="495">
        <v>2.0871587384569918E-2</v>
      </c>
      <c r="M6" s="495">
        <v>2.9799530570174732E-2</v>
      </c>
      <c r="N6" s="495">
        <v>1.5992885106616901E-2</v>
      </c>
      <c r="O6" s="495">
        <v>1.5830113588456363E-2</v>
      </c>
      <c r="P6" s="495">
        <v>2.0115131690737816E-2</v>
      </c>
      <c r="Q6" s="90">
        <v>2.0315568103885285E-2</v>
      </c>
      <c r="R6" s="90">
        <v>2.2306547781621638E-2</v>
      </c>
      <c r="S6" s="90">
        <v>3.2586818138401606E-2</v>
      </c>
      <c r="T6" s="90">
        <v>2.1896577049673814E-2</v>
      </c>
      <c r="U6" s="90">
        <v>1.8879467782125993E-2</v>
      </c>
      <c r="V6" s="90">
        <v>2.3751265970504802E-2</v>
      </c>
      <c r="W6" s="90">
        <v>2.7964006791462589E-2</v>
      </c>
      <c r="X6" s="90">
        <v>2.3803024750356453E-2</v>
      </c>
      <c r="Y6" s="90">
        <v>1.5793484423504551E-2</v>
      </c>
      <c r="Z6" s="90">
        <v>3.3534256581819188E-2</v>
      </c>
      <c r="AA6" s="90">
        <v>1.8716197926395853E-2</v>
      </c>
      <c r="AB6" s="90">
        <v>1.3769333191861981E-2</v>
      </c>
      <c r="AC6" s="90">
        <v>2.2405132145283273E-2</v>
      </c>
      <c r="AD6" s="90">
        <v>2.0511171688531133E-2</v>
      </c>
      <c r="AE6" s="90">
        <v>1.0339039688363968E-2</v>
      </c>
      <c r="AF6" s="90">
        <v>1.7207891910552345E-2</v>
      </c>
      <c r="AG6" s="90">
        <v>5.121041615470983E-2</v>
      </c>
      <c r="AH6" s="90">
        <v>2.0537271609375286E-2</v>
      </c>
      <c r="AI6" s="90">
        <v>3.2283640578888446E-2</v>
      </c>
      <c r="AJ6" s="90">
        <v>2.7274451834421912E-2</v>
      </c>
      <c r="AK6" s="90">
        <v>1.8424668249129486E-2</v>
      </c>
      <c r="AL6" s="90">
        <v>2.2200238439890115E-2</v>
      </c>
      <c r="AM6" s="90">
        <v>1.8692754349755265E-2</v>
      </c>
      <c r="AN6" s="90">
        <v>2.5442307372982198E-2</v>
      </c>
      <c r="AO6" s="90">
        <v>2.0028155683842069E-2</v>
      </c>
      <c r="AP6" s="90">
        <v>1.8674438305610778E-2</v>
      </c>
      <c r="AQ6" s="90">
        <v>1.8843110604842159E-2</v>
      </c>
      <c r="AR6" s="90">
        <v>2.3197514969234497E-2</v>
      </c>
      <c r="AS6" s="90">
        <v>2.342919202305066E-2</v>
      </c>
      <c r="AT6" s="90">
        <v>2.8232158583659923E-2</v>
      </c>
      <c r="AU6" s="90">
        <v>3.2897616119703731E-2</v>
      </c>
      <c r="AV6" s="90">
        <v>2.1469091983996276E-2</v>
      </c>
      <c r="AW6" s="90">
        <v>2.9534183387970561E-2</v>
      </c>
      <c r="AX6" s="90">
        <v>2.2935626738355693E-2</v>
      </c>
      <c r="AY6" s="90">
        <v>2.3129427873312961E-2</v>
      </c>
      <c r="AZ6" s="90">
        <v>2.6886892834820042E-2</v>
      </c>
      <c r="BA6" s="90">
        <v>1.7293386654269244E-2</v>
      </c>
      <c r="BB6" s="90">
        <v>2.2163585215741521E-2</v>
      </c>
      <c r="BC6" s="90">
        <v>3.4179527859286664E-2</v>
      </c>
      <c r="BD6" s="90">
        <v>1.9455997889993953E-2</v>
      </c>
      <c r="BE6" s="90">
        <v>1.9332589970561413E-2</v>
      </c>
      <c r="BF6" s="90">
        <v>2.7430473366686282E-2</v>
      </c>
      <c r="BG6" s="90">
        <v>2.1378249441135779E-2</v>
      </c>
      <c r="BH6" s="90">
        <v>2.3616613265191193E-2</v>
      </c>
      <c r="BI6" s="90">
        <v>2.339090649988685E-2</v>
      </c>
      <c r="BJ6" s="90">
        <v>2.5098270994273194E-2</v>
      </c>
      <c r="BK6" s="90">
        <v>1.957083712240687E-2</v>
      </c>
      <c r="BL6" s="90">
        <v>2.0075993929566952E-2</v>
      </c>
      <c r="BM6" s="90">
        <v>2.2454509631048423E-2</v>
      </c>
      <c r="BN6" s="90">
        <v>1.9601051454090711E-2</v>
      </c>
      <c r="BO6" s="90">
        <v>2.8573122535868658E-2</v>
      </c>
      <c r="BP6" s="90">
        <v>2.2185623465897201E-2</v>
      </c>
      <c r="BQ6" s="90">
        <v>2.2378995106824472E-2</v>
      </c>
      <c r="BR6" s="90">
        <v>2.305896129650201E-2</v>
      </c>
      <c r="BS6" s="90">
        <v>1.7981950453394978E-2</v>
      </c>
      <c r="BT6" s="90">
        <v>2.30131144947892E-2</v>
      </c>
      <c r="BU6" s="90">
        <v>2.6436856365318544E-2</v>
      </c>
      <c r="BV6" s="90">
        <v>2.2567692052724971E-2</v>
      </c>
      <c r="BW6" s="90"/>
    </row>
    <row r="7" spans="1:89" ht="18.75" customHeight="1" x14ac:dyDescent="0.2">
      <c r="A7" s="114" t="s">
        <v>196</v>
      </c>
      <c r="B7" s="91"/>
      <c r="C7" s="91"/>
      <c r="D7" s="91"/>
      <c r="E7" s="91"/>
      <c r="F7" s="91"/>
      <c r="G7" s="91"/>
      <c r="H7" s="91"/>
      <c r="I7" s="496"/>
      <c r="J7" s="497"/>
      <c r="K7" s="497"/>
      <c r="L7" s="497"/>
      <c r="M7" s="497"/>
      <c r="N7" s="497"/>
      <c r="O7" s="497"/>
      <c r="P7" s="497"/>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row>
    <row r="8" spans="1:89" ht="14.25" customHeight="1" x14ac:dyDescent="0.2">
      <c r="A8" s="87" t="s">
        <v>281</v>
      </c>
      <c r="B8" s="544">
        <v>1690.4414397254397</v>
      </c>
      <c r="C8" s="544">
        <v>1453.8548528528529</v>
      </c>
      <c r="D8" s="544">
        <v>2472.8027902840308</v>
      </c>
      <c r="E8" s="544">
        <v>3047.9257506593631</v>
      </c>
      <c r="F8" s="544">
        <v>2484.0134265625406</v>
      </c>
      <c r="G8" s="544">
        <v>2595.4386485068362</v>
      </c>
      <c r="H8" s="544">
        <v>3295.3132798973415</v>
      </c>
      <c r="I8" s="544">
        <v>1886.4216225860621</v>
      </c>
      <c r="J8" s="544">
        <v>2326.0508867362146</v>
      </c>
      <c r="K8" s="544">
        <v>2273.8789574979951</v>
      </c>
      <c r="L8" s="544">
        <v>1842.1403425584258</v>
      </c>
      <c r="M8" s="544">
        <v>1529.4968807339451</v>
      </c>
      <c r="N8" s="544">
        <v>1886.7831237481491</v>
      </c>
      <c r="O8" s="544">
        <v>3656.5627912003242</v>
      </c>
      <c r="P8" s="544">
        <v>2401.4175307663741</v>
      </c>
      <c r="Q8" s="544">
        <v>2561.6995411425519</v>
      </c>
      <c r="R8" s="544">
        <v>2670.2142872123191</v>
      </c>
      <c r="S8" s="544">
        <v>2005.7166676764618</v>
      </c>
      <c r="T8" s="544">
        <v>1814.8662788732397</v>
      </c>
      <c r="U8" s="544">
        <v>3079.7567974438998</v>
      </c>
      <c r="V8" s="544">
        <v>2165.0174141195562</v>
      </c>
      <c r="W8" s="544">
        <v>2072.1168105535962</v>
      </c>
      <c r="X8" s="544">
        <v>1695.1373940537987</v>
      </c>
      <c r="Y8" s="544">
        <v>3204.9703048372612</v>
      </c>
      <c r="Z8" s="544">
        <v>2107.5714610925206</v>
      </c>
      <c r="AA8" s="544">
        <v>2354.8258058514348</v>
      </c>
      <c r="AB8" s="544">
        <v>3103.1278399712955</v>
      </c>
      <c r="AC8" s="544">
        <v>2039.6661346360827</v>
      </c>
      <c r="AD8" s="544">
        <v>1214.041401639344</v>
      </c>
      <c r="AE8" s="544">
        <v>1817.2042958129421</v>
      </c>
      <c r="AF8" s="544">
        <v>2737.1346321146984</v>
      </c>
      <c r="AG8" s="544">
        <v>2145.679998246047</v>
      </c>
      <c r="AH8" s="544">
        <v>2440.4991181105861</v>
      </c>
      <c r="AI8" s="544">
        <v>1664.2373358972688</v>
      </c>
      <c r="AJ8" s="544">
        <v>1939.8148015088916</v>
      </c>
      <c r="AK8" s="544">
        <v>2680.3057052180975</v>
      </c>
      <c r="AL8" s="544">
        <v>2081.6188486747096</v>
      </c>
      <c r="AM8" s="544">
        <v>2653.7896414787738</v>
      </c>
      <c r="AN8" s="544">
        <v>2308.1737470558119</v>
      </c>
      <c r="AO8" s="544">
        <v>2260.4185192523046</v>
      </c>
      <c r="AP8" s="544">
        <v>2278.744356195637</v>
      </c>
      <c r="AQ8" s="544">
        <v>2440.4438118158073</v>
      </c>
      <c r="AR8" s="544">
        <v>1907.6014555536301</v>
      </c>
      <c r="AS8" s="544">
        <v>2549.3523519418895</v>
      </c>
      <c r="AT8" s="544">
        <v>2088.8825327005443</v>
      </c>
      <c r="AU8" s="544">
        <v>1880.3630397683196</v>
      </c>
      <c r="AV8" s="544">
        <v>2336.9481608476203</v>
      </c>
      <c r="AW8" s="544">
        <v>2219.8607782357794</v>
      </c>
      <c r="AX8" s="544">
        <v>2532.3613600234594</v>
      </c>
      <c r="AY8" s="544">
        <v>2201.1256795272852</v>
      </c>
      <c r="AZ8" s="544">
        <v>2347.8498615629019</v>
      </c>
      <c r="BA8" s="544">
        <v>1890.1972599084661</v>
      </c>
      <c r="BB8" s="544">
        <v>1805.5720290936219</v>
      </c>
      <c r="BC8" s="544">
        <v>2301.3425902396771</v>
      </c>
      <c r="BD8" s="544">
        <v>2339.4631555307569</v>
      </c>
      <c r="BE8" s="544">
        <v>2539.4611364672351</v>
      </c>
      <c r="BF8" s="544">
        <v>2060.9926553181285</v>
      </c>
      <c r="BG8" s="544">
        <v>2198.0917917159759</v>
      </c>
      <c r="BH8" s="544">
        <v>1937.1548711384194</v>
      </c>
      <c r="BI8" s="544">
        <v>2713.4734260932419</v>
      </c>
      <c r="BJ8" s="544">
        <v>1852.0716881231858</v>
      </c>
      <c r="BK8" s="544">
        <v>1974.0037172743573</v>
      </c>
      <c r="BL8" s="544">
        <v>2941.273541848936</v>
      </c>
      <c r="BM8" s="544">
        <v>3455.2163787409336</v>
      </c>
      <c r="BN8" s="544">
        <v>2118.8064496710667</v>
      </c>
      <c r="BO8" s="544">
        <v>1017.4952598314608</v>
      </c>
      <c r="BP8" s="544">
        <v>2712.6396750669251</v>
      </c>
      <c r="BQ8" s="544">
        <v>1870.1943461710703</v>
      </c>
      <c r="BR8" s="544">
        <v>3080.3434343707713</v>
      </c>
      <c r="BS8" s="544">
        <v>2411.5311004784689</v>
      </c>
      <c r="BT8" s="544">
        <v>1974.6997579757976</v>
      </c>
      <c r="BU8" s="544">
        <v>1579.8655555825244</v>
      </c>
      <c r="BV8" s="544">
        <v>2610.5691695635383</v>
      </c>
      <c r="BW8" s="61"/>
    </row>
    <row r="9" spans="1:89" ht="14.25" customHeight="1" x14ac:dyDescent="0.2">
      <c r="A9" s="87" t="s">
        <v>179</v>
      </c>
      <c r="B9" s="90">
        <v>8.9646039220976859E-2</v>
      </c>
      <c r="C9" s="90">
        <v>9.8545917983092396E-2</v>
      </c>
      <c r="D9" s="90">
        <v>8.578876094464416E-2</v>
      </c>
      <c r="E9" s="90">
        <v>9.9808012977357752E-2</v>
      </c>
      <c r="F9" s="90">
        <v>9.9879458830478371E-2</v>
      </c>
      <c r="G9" s="90">
        <v>0.10282655715385235</v>
      </c>
      <c r="H9" s="90">
        <v>0.11628225039423849</v>
      </c>
      <c r="I9" s="90">
        <v>0.10098775903599438</v>
      </c>
      <c r="J9" s="90">
        <v>9.8648899606130658E-2</v>
      </c>
      <c r="K9" s="90">
        <v>9.5312077435895301E-2</v>
      </c>
      <c r="L9" s="90">
        <v>9.691153240332992E-2</v>
      </c>
      <c r="M9" s="90">
        <v>0.10056103706982282</v>
      </c>
      <c r="N9" s="90">
        <v>9.0058601376961589E-2</v>
      </c>
      <c r="O9" s="90">
        <v>9.5060723970715105E-2</v>
      </c>
      <c r="P9" s="90">
        <v>9.9272297536537532E-2</v>
      </c>
      <c r="Q9" s="90">
        <v>8.7147765337240946E-2</v>
      </c>
      <c r="R9" s="90">
        <v>9.766591072380125E-2</v>
      </c>
      <c r="S9" s="90">
        <v>0.10550594202391854</v>
      </c>
      <c r="T9" s="90">
        <v>9.5992602843754535E-2</v>
      </c>
      <c r="U9" s="90">
        <v>0.10243405763258569</v>
      </c>
      <c r="V9" s="90">
        <v>9.6794342586602009E-2</v>
      </c>
      <c r="W9" s="90">
        <v>0.10027003595227313</v>
      </c>
      <c r="X9" s="90">
        <v>9.6761495350739829E-2</v>
      </c>
      <c r="Y9" s="90">
        <v>9.5997967910104468E-2</v>
      </c>
      <c r="Z9" s="90">
        <v>9.8891538208524143E-2</v>
      </c>
      <c r="AA9" s="90">
        <v>9.7345637935491891E-2</v>
      </c>
      <c r="AB9" s="90">
        <v>0.10118285793314713</v>
      </c>
      <c r="AC9" s="90">
        <v>9.9733662126749889E-2</v>
      </c>
      <c r="AD9" s="90">
        <v>5.797062263886419E-2</v>
      </c>
      <c r="AE9" s="90">
        <v>6.476578902030454E-2</v>
      </c>
      <c r="AF9" s="90">
        <v>9.9218907166714665E-2</v>
      </c>
      <c r="AG9" s="90">
        <v>0.10135685901660924</v>
      </c>
      <c r="AH9" s="90">
        <v>9.9464346099079656E-2</v>
      </c>
      <c r="AI9" s="90">
        <v>0.10363283686832196</v>
      </c>
      <c r="AJ9" s="90">
        <v>9.8163779608611459E-2</v>
      </c>
      <c r="AK9" s="90">
        <v>9.8867806770626565E-2</v>
      </c>
      <c r="AL9" s="90">
        <v>0.10028978651563862</v>
      </c>
      <c r="AM9" s="90">
        <v>0.10266139073898546</v>
      </c>
      <c r="AN9" s="90">
        <v>0.10206263213951287</v>
      </c>
      <c r="AO9" s="90">
        <v>0.10193955126609076</v>
      </c>
      <c r="AP9" s="90">
        <v>7.9526904757061076E-2</v>
      </c>
      <c r="AQ9" s="90">
        <v>9.9882619015188134E-2</v>
      </c>
      <c r="AR9" s="90">
        <v>9.5001284307681358E-2</v>
      </c>
      <c r="AS9" s="90">
        <v>0.10436741028552673</v>
      </c>
      <c r="AT9" s="90">
        <v>9.5093066955116198E-2</v>
      </c>
      <c r="AU9" s="90">
        <v>9.7541249404816052E-2</v>
      </c>
      <c r="AV9" s="90">
        <v>9.7701129462743744E-2</v>
      </c>
      <c r="AW9" s="90">
        <v>0.10042722247514867</v>
      </c>
      <c r="AX9" s="90">
        <v>0.1026995488837063</v>
      </c>
      <c r="AY9" s="90">
        <v>0.10117086364457045</v>
      </c>
      <c r="AZ9" s="90">
        <v>9.9589476291929102E-2</v>
      </c>
      <c r="BA9" s="90">
        <v>9.0011701144141698E-2</v>
      </c>
      <c r="BB9" s="90">
        <v>0.10176092826281763</v>
      </c>
      <c r="BC9" s="90">
        <v>9.1385236569449191E-2</v>
      </c>
      <c r="BD9" s="90">
        <v>0.10004082610880502</v>
      </c>
      <c r="BE9" s="90">
        <v>0.10072089448116227</v>
      </c>
      <c r="BF9" s="90">
        <v>9.4131022368052056E-2</v>
      </c>
      <c r="BG9" s="90">
        <v>0.10266978517217931</v>
      </c>
      <c r="BH9" s="90">
        <v>9.7343636837272374E-2</v>
      </c>
      <c r="BI9" s="90">
        <v>8.555251239441776E-2</v>
      </c>
      <c r="BJ9" s="90">
        <v>0.10193168721474392</v>
      </c>
      <c r="BK9" s="90">
        <v>9.8883937891923179E-2</v>
      </c>
      <c r="BL9" s="90">
        <v>0.10217644044881898</v>
      </c>
      <c r="BM9" s="90">
        <v>0.1003201275632136</v>
      </c>
      <c r="BN9" s="90">
        <v>9.3053684006565746E-2</v>
      </c>
      <c r="BO9" s="90">
        <v>0.10115970946644171</v>
      </c>
      <c r="BP9" s="90">
        <v>9.7886971815554613E-2</v>
      </c>
      <c r="BQ9" s="90">
        <v>0.10111060762002684</v>
      </c>
      <c r="BR9" s="90">
        <v>0.10317695668167776</v>
      </c>
      <c r="BS9" s="90">
        <v>5.9933977216185944E-2</v>
      </c>
      <c r="BT9" s="90">
        <v>9.5353057476255484E-2</v>
      </c>
      <c r="BU9" s="90">
        <v>7.1983005409401057E-2</v>
      </c>
      <c r="BV9" s="90">
        <v>0.10175676751027077</v>
      </c>
      <c r="BW9" s="90"/>
    </row>
    <row r="10" spans="1:89" ht="15" customHeight="1" x14ac:dyDescent="0.2">
      <c r="A10" s="87" t="s">
        <v>282</v>
      </c>
      <c r="B10" s="542">
        <v>1571.4037251537252</v>
      </c>
      <c r="C10" s="542">
        <v>1229.4225225225225</v>
      </c>
      <c r="D10" s="542">
        <v>2402.0267564337723</v>
      </c>
      <c r="E10" s="542">
        <v>2544.8238571042129</v>
      </c>
      <c r="F10" s="542">
        <v>2072.5094158904776</v>
      </c>
      <c r="G10" s="542">
        <v>2103.4114146078196</v>
      </c>
      <c r="H10" s="542">
        <v>2361.5765867999694</v>
      </c>
      <c r="I10" s="542">
        <v>1556.6421453727028</v>
      </c>
      <c r="J10" s="542">
        <v>1964.9238325881768</v>
      </c>
      <c r="K10" s="542">
        <v>1988.0997059609731</v>
      </c>
      <c r="L10" s="542">
        <v>1584.0394987699876</v>
      </c>
      <c r="M10" s="542">
        <v>1267.4697587495752</v>
      </c>
      <c r="N10" s="542">
        <v>1745.884619292287</v>
      </c>
      <c r="O10" s="542">
        <v>3205.462289843616</v>
      </c>
      <c r="P10" s="542">
        <v>2015.8506706285336</v>
      </c>
      <c r="Q10" s="542">
        <v>2449.5747072318195</v>
      </c>
      <c r="R10" s="542">
        <v>2278.3574700590539</v>
      </c>
      <c r="S10" s="542">
        <v>1584.2051398566091</v>
      </c>
      <c r="T10" s="542">
        <v>1575.5261561032864</v>
      </c>
      <c r="U10" s="542">
        <v>2505.4791904030644</v>
      </c>
      <c r="V10" s="542">
        <v>1863.9324677666575</v>
      </c>
      <c r="W10" s="542">
        <v>1722.1136827123253</v>
      </c>
      <c r="X10" s="542">
        <v>1459.8932043416705</v>
      </c>
      <c r="Y10" s="542">
        <v>2782.1511699762373</v>
      </c>
      <c r="Z10" s="542">
        <v>1775.9957856121664</v>
      </c>
      <c r="AA10" s="542">
        <v>2015.8631447974324</v>
      </c>
      <c r="AB10" s="542">
        <v>2555.7094546106923</v>
      </c>
      <c r="AC10" s="542">
        <v>1704.2608710219158</v>
      </c>
      <c r="AD10" s="542">
        <v>1745.1963114754099</v>
      </c>
      <c r="AE10" s="542">
        <v>2338.1741133466257</v>
      </c>
      <c r="AF10" s="542">
        <v>2298.9020862018178</v>
      </c>
      <c r="AG10" s="542">
        <v>1764.1299094637793</v>
      </c>
      <c r="AH10" s="542">
        <v>2044.7017899924379</v>
      </c>
      <c r="AI10" s="542">
        <v>1338.2480770484324</v>
      </c>
      <c r="AJ10" s="542">
        <v>1646.7502993832704</v>
      </c>
      <c r="AK10" s="542">
        <v>2259.1662146037838</v>
      </c>
      <c r="AL10" s="542">
        <v>1729.6700234027267</v>
      </c>
      <c r="AM10" s="542">
        <v>2154.1607336312545</v>
      </c>
      <c r="AN10" s="542">
        <v>1884.6056408943505</v>
      </c>
      <c r="AO10" s="542">
        <v>1847.8422515908301</v>
      </c>
      <c r="AP10" s="542">
        <v>2387.8128238034128</v>
      </c>
      <c r="AQ10" s="542">
        <v>2036.0931627192595</v>
      </c>
      <c r="AR10" s="542">
        <v>1673.3119885827605</v>
      </c>
      <c r="AS10" s="542">
        <v>2035.559076796907</v>
      </c>
      <c r="AT10" s="542">
        <v>1830.5597870123856</v>
      </c>
      <c r="AU10" s="542">
        <v>1606.468247401355</v>
      </c>
      <c r="AV10" s="542">
        <v>1993.2797209360531</v>
      </c>
      <c r="AW10" s="542">
        <v>1842.0144820005496</v>
      </c>
      <c r="AX10" s="542">
        <v>2054.8299932091431</v>
      </c>
      <c r="AY10" s="542">
        <v>1813.0431366585565</v>
      </c>
      <c r="AZ10" s="542">
        <v>1964.6067276899412</v>
      </c>
      <c r="BA10" s="542">
        <v>1749.9551316496506</v>
      </c>
      <c r="BB10" s="542">
        <v>1478.6061637448713</v>
      </c>
      <c r="BC10" s="542">
        <v>2098.5725526999713</v>
      </c>
      <c r="BD10" s="542">
        <v>1948.7570279443903</v>
      </c>
      <c r="BE10" s="542">
        <v>2101.0711080594006</v>
      </c>
      <c r="BF10" s="542">
        <v>1824.5779512692181</v>
      </c>
      <c r="BG10" s="542">
        <v>1784.1112228796844</v>
      </c>
      <c r="BH10" s="542">
        <v>1658.3474569039086</v>
      </c>
      <c r="BI10" s="542">
        <v>2643.0876099265151</v>
      </c>
      <c r="BJ10" s="542">
        <v>1514.1445370019774</v>
      </c>
      <c r="BK10" s="542">
        <v>1663.5695673108853</v>
      </c>
      <c r="BL10" s="542">
        <v>2398.8517060367453</v>
      </c>
      <c r="BM10" s="542">
        <v>2870.1588128162821</v>
      </c>
      <c r="BN10" s="542">
        <v>1897.4767740178584</v>
      </c>
      <c r="BO10" s="542">
        <v>838.19212312734078</v>
      </c>
      <c r="BP10" s="542">
        <v>2309.3298532262529</v>
      </c>
      <c r="BQ10" s="542">
        <v>1541.3766420361246</v>
      </c>
      <c r="BR10" s="542">
        <v>2487.9129454217414</v>
      </c>
      <c r="BS10" s="542">
        <v>3353.0383661173137</v>
      </c>
      <c r="BT10" s="542">
        <v>1725.7790942427575</v>
      </c>
      <c r="BU10" s="542">
        <v>1828.9798017799351</v>
      </c>
      <c r="BV10" s="542">
        <v>2137.9160926569675</v>
      </c>
      <c r="BW10" s="92"/>
    </row>
    <row r="11" spans="1:89" ht="14.25" customHeight="1" x14ac:dyDescent="0.2">
      <c r="A11" s="60" t="s">
        <v>298</v>
      </c>
      <c r="B11" s="537">
        <v>2.8302874302874304</v>
      </c>
      <c r="C11" s="537">
        <v>2.3435435435435434</v>
      </c>
      <c r="D11" s="537">
        <v>2.9183758545939638</v>
      </c>
      <c r="E11" s="537">
        <v>4.5874416717386897</v>
      </c>
      <c r="F11" s="537">
        <v>4.0898736476143531</v>
      </c>
      <c r="G11" s="537">
        <v>4.2950197889182062</v>
      </c>
      <c r="H11" s="537">
        <v>4.7692292959472917</v>
      </c>
      <c r="I11" s="537">
        <v>3.0406870976770222</v>
      </c>
      <c r="J11" s="537">
        <v>3.7876304023845009</v>
      </c>
      <c r="K11" s="537">
        <v>3.6912590216519647</v>
      </c>
      <c r="L11" s="537">
        <v>3.2530750307503076</v>
      </c>
      <c r="M11" s="537">
        <v>2.8888888888888888</v>
      </c>
      <c r="N11" s="537">
        <v>3.7577288165113645</v>
      </c>
      <c r="O11" s="537">
        <v>6.128988197387315</v>
      </c>
      <c r="P11" s="537">
        <v>3.6730716850315712</v>
      </c>
      <c r="Q11" s="537">
        <v>4.6190913529726334</v>
      </c>
      <c r="R11" s="537">
        <v>5.303383188917711</v>
      </c>
      <c r="S11" s="537">
        <v>3.1120872462890032</v>
      </c>
      <c r="T11" s="537">
        <v>3.4004225352112676</v>
      </c>
      <c r="U11" s="537">
        <v>4.6689948977064448</v>
      </c>
      <c r="V11" s="537">
        <v>3.5580200162293751</v>
      </c>
      <c r="W11" s="537">
        <v>3.2349067425755194</v>
      </c>
      <c r="X11" s="537">
        <v>3.0983482774893818</v>
      </c>
      <c r="Y11" s="537">
        <v>5.0644076218871241</v>
      </c>
      <c r="Z11" s="537">
        <v>3.951831078851864</v>
      </c>
      <c r="AA11" s="537">
        <v>4.1622866179822315</v>
      </c>
      <c r="AB11" s="537">
        <v>5.1302475780409038</v>
      </c>
      <c r="AC11" s="537">
        <v>3.6283310369089152</v>
      </c>
      <c r="AD11" s="537">
        <v>3.4434426229508195</v>
      </c>
      <c r="AE11" s="537">
        <v>4.608301613195577</v>
      </c>
      <c r="AF11" s="537">
        <v>4.4863717008144786</v>
      </c>
      <c r="AG11" s="537">
        <v>4.4922510513473881</v>
      </c>
      <c r="AH11" s="537">
        <v>3.7489784635328958</v>
      </c>
      <c r="AI11" s="537">
        <v>3.1416465680203376</v>
      </c>
      <c r="AJ11" s="537">
        <v>3.1458595293694986</v>
      </c>
      <c r="AK11" s="537">
        <v>4.195217359214702</v>
      </c>
      <c r="AL11" s="537">
        <v>3.4498878002177342</v>
      </c>
      <c r="AM11" s="537">
        <v>4.5350396099939063</v>
      </c>
      <c r="AN11" s="537">
        <v>3.6002048131080389</v>
      </c>
      <c r="AO11" s="537">
        <v>3.5900130535327364</v>
      </c>
      <c r="AP11" s="537">
        <v>4.5675174675602452</v>
      </c>
      <c r="AQ11" s="537">
        <v>3.9356088398438644</v>
      </c>
      <c r="AR11" s="537">
        <v>3.4420666551146537</v>
      </c>
      <c r="AS11" s="537">
        <v>3.9901001698787417</v>
      </c>
      <c r="AT11" s="537">
        <v>3.6519273064012037</v>
      </c>
      <c r="AU11" s="537">
        <v>2.909499922428505</v>
      </c>
      <c r="AV11" s="537">
        <v>3.6509406415550827</v>
      </c>
      <c r="AW11" s="537">
        <v>3.5167353668590273</v>
      </c>
      <c r="AX11" s="537">
        <v>4.284320837127467</v>
      </c>
      <c r="AY11" s="537">
        <v>3.5502259297879735</v>
      </c>
      <c r="AZ11" s="537">
        <v>3.9358499130040094</v>
      </c>
      <c r="BA11" s="537">
        <v>2.3824973595953232</v>
      </c>
      <c r="BB11" s="537">
        <v>4.0801939574785528</v>
      </c>
      <c r="BC11" s="537">
        <v>3.9777649436904419</v>
      </c>
      <c r="BD11" s="537">
        <v>3.7750592830241319</v>
      </c>
      <c r="BE11" s="537">
        <v>4.2716333254476107</v>
      </c>
      <c r="BF11" s="537">
        <v>3.3576587646477059</v>
      </c>
      <c r="BG11" s="537">
        <v>3.5498224852071005</v>
      </c>
      <c r="BH11" s="537">
        <v>4.2619901006997782</v>
      </c>
      <c r="BI11" s="537">
        <v>5.1290205999277196</v>
      </c>
      <c r="BJ11" s="537">
        <v>3.0481509529218731</v>
      </c>
      <c r="BK11" s="537">
        <v>2.6624028690974297</v>
      </c>
      <c r="BL11" s="537">
        <v>4.6835812190142896</v>
      </c>
      <c r="BM11" s="537">
        <v>5.6286156912286813</v>
      </c>
      <c r="BN11" s="537">
        <v>3.6422582448295135</v>
      </c>
      <c r="BO11" s="537">
        <v>1.8206148564294631</v>
      </c>
      <c r="BP11" s="537">
        <v>4.4868272869934458</v>
      </c>
      <c r="BQ11" s="537">
        <v>3.3460815047021946</v>
      </c>
      <c r="BR11" s="537">
        <v>4.3374830852503381</v>
      </c>
      <c r="BS11" s="537">
        <v>6.633971291866029</v>
      </c>
      <c r="BT11" s="537">
        <v>3.2025522552255223</v>
      </c>
      <c r="BU11" s="537">
        <v>3.6889805825242719</v>
      </c>
      <c r="BV11" s="537">
        <v>4.4913737607827988</v>
      </c>
      <c r="BW11" s="93"/>
    </row>
    <row r="12" spans="1:89" ht="14.25" customHeight="1" x14ac:dyDescent="0.2">
      <c r="A12" s="58" t="s">
        <v>267</v>
      </c>
      <c r="B12" s="59">
        <v>941.28211668811673</v>
      </c>
      <c r="C12" s="59">
        <v>624.41101501501498</v>
      </c>
      <c r="D12" s="59">
        <v>348.52431771441275</v>
      </c>
      <c r="E12" s="59">
        <v>425.95888314059647</v>
      </c>
      <c r="F12" s="59">
        <v>229.53944737046939</v>
      </c>
      <c r="G12" s="59">
        <v>260.12905582873589</v>
      </c>
      <c r="H12" s="59">
        <v>274.72024343062895</v>
      </c>
      <c r="I12" s="59">
        <v>310.04122830954378</v>
      </c>
      <c r="J12" s="59">
        <v>308.39989865871837</v>
      </c>
      <c r="K12" s="59">
        <v>517.71777064955904</v>
      </c>
      <c r="L12" s="59">
        <v>272.8719114391144</v>
      </c>
      <c r="M12" s="59">
        <v>323.63910805300708</v>
      </c>
      <c r="N12" s="59">
        <v>187.65745188539577</v>
      </c>
      <c r="O12" s="59">
        <v>274.7508859214193</v>
      </c>
      <c r="P12" s="59">
        <v>237.24431917791264</v>
      </c>
      <c r="Q12" s="59">
        <v>263.75632460647779</v>
      </c>
      <c r="R12" s="59">
        <v>311.81338098129044</v>
      </c>
      <c r="S12" s="59">
        <v>417.84753710996665</v>
      </c>
      <c r="T12" s="59">
        <v>212.94270669014088</v>
      </c>
      <c r="U12" s="59">
        <v>250.11397037697526</v>
      </c>
      <c r="V12" s="59">
        <v>401.80430348931566</v>
      </c>
      <c r="W12" s="59">
        <v>258.34436504227392</v>
      </c>
      <c r="X12" s="59">
        <v>256.49666540821147</v>
      </c>
      <c r="Y12" s="59">
        <v>298.10793933834066</v>
      </c>
      <c r="Z12" s="59">
        <v>351.79793043314322</v>
      </c>
      <c r="AA12" s="59">
        <v>240.83068979952557</v>
      </c>
      <c r="AB12" s="59">
        <v>304.7084786508791</v>
      </c>
      <c r="AC12" s="59">
        <v>231.27737793003516</v>
      </c>
      <c r="AD12" s="59">
        <v>322.11446721311478</v>
      </c>
      <c r="AE12" s="59">
        <v>212.28840493021568</v>
      </c>
      <c r="AF12" s="59">
        <v>162.85290753032888</v>
      </c>
      <c r="AG12" s="59">
        <v>495.57861463108378</v>
      </c>
      <c r="AH12" s="59">
        <v>239.42387017748996</v>
      </c>
      <c r="AI12" s="59">
        <v>327.90864676357478</v>
      </c>
      <c r="AJ12" s="59">
        <v>343.63175857733069</v>
      </c>
      <c r="AK12" s="59">
        <v>258.88803601741824</v>
      </c>
      <c r="AL12" s="59">
        <v>186.1840871825635</v>
      </c>
      <c r="AM12" s="59">
        <v>263.06504570383913</v>
      </c>
      <c r="AN12" s="59">
        <v>354.03509779825907</v>
      </c>
      <c r="AO12" s="59">
        <v>210.08034502408609</v>
      </c>
      <c r="AP12" s="59">
        <v>319.22244831028092</v>
      </c>
      <c r="AQ12" s="59">
        <v>247.5852727966425</v>
      </c>
      <c r="AR12" s="59">
        <v>214.86929186160688</v>
      </c>
      <c r="AS12" s="59">
        <v>276.3421117684963</v>
      </c>
      <c r="AT12" s="59">
        <v>260.75020604236602</v>
      </c>
      <c r="AU12" s="59">
        <v>310.14827636137977</v>
      </c>
      <c r="AV12" s="59">
        <v>235.9141204688608</v>
      </c>
      <c r="AW12" s="59">
        <v>585.52826215993412</v>
      </c>
      <c r="AX12" s="59">
        <v>270.30621934468223</v>
      </c>
      <c r="AY12" s="59">
        <v>286.97071863051787</v>
      </c>
      <c r="AZ12" s="59">
        <v>348.64353808911414</v>
      </c>
      <c r="BA12" s="59">
        <v>207.71359206210971</v>
      </c>
      <c r="BB12" s="59">
        <v>288.81926986199181</v>
      </c>
      <c r="BC12" s="59">
        <v>506.14462604678022</v>
      </c>
      <c r="BD12" s="59">
        <v>276.61737006556007</v>
      </c>
      <c r="BE12" s="59">
        <v>234.24021427046489</v>
      </c>
      <c r="BF12" s="59">
        <v>365.80711751131355</v>
      </c>
      <c r="BG12" s="59">
        <v>297.01675502958585</v>
      </c>
      <c r="BH12" s="59">
        <v>323.91086192182968</v>
      </c>
      <c r="BI12" s="59">
        <v>514.17054571738345</v>
      </c>
      <c r="BJ12" s="59">
        <v>253.14670326896376</v>
      </c>
      <c r="BK12" s="59">
        <v>264.18228671050008</v>
      </c>
      <c r="BL12" s="59">
        <v>434.31958151064458</v>
      </c>
      <c r="BM12" s="59">
        <v>335.50501275565767</v>
      </c>
      <c r="BN12" s="59">
        <v>221.36618652448726</v>
      </c>
      <c r="BO12" s="59">
        <v>212.83000702247193</v>
      </c>
      <c r="BP12" s="59">
        <v>244.24408751038493</v>
      </c>
      <c r="BQ12" s="59">
        <v>277.73108150470216</v>
      </c>
      <c r="BR12" s="59">
        <v>475.51143166441142</v>
      </c>
      <c r="BS12" s="59">
        <v>497.96544391281236</v>
      </c>
      <c r="BT12" s="59">
        <v>253.28281628162816</v>
      </c>
      <c r="BU12" s="59">
        <v>266.286361407767</v>
      </c>
      <c r="BV12" s="59">
        <v>276.80217458478171</v>
      </c>
      <c r="BW12" s="59"/>
    </row>
    <row r="13" spans="1:89" ht="16.5" customHeight="1" x14ac:dyDescent="0.2">
      <c r="A13" s="52" t="s">
        <v>357</v>
      </c>
      <c r="B13" s="59">
        <v>210.80577177177173</v>
      </c>
      <c r="C13" s="59">
        <v>85.689813813813842</v>
      </c>
      <c r="D13" s="59">
        <v>80.419709854927461</v>
      </c>
      <c r="E13" s="59">
        <v>125.86774193548328</v>
      </c>
      <c r="F13" s="59">
        <v>69.514338012090022</v>
      </c>
      <c r="G13" s="59">
        <v>78.799210841928712</v>
      </c>
      <c r="H13" s="59">
        <v>96.904348425648564</v>
      </c>
      <c r="I13" s="59">
        <v>94.628569479429572</v>
      </c>
      <c r="J13" s="59">
        <v>47.700020864382509</v>
      </c>
      <c r="K13" s="59">
        <v>125.84716920609409</v>
      </c>
      <c r="L13" s="59">
        <v>38.911578105780301</v>
      </c>
      <c r="M13" s="59">
        <v>82.421529051987662</v>
      </c>
      <c r="N13" s="59">
        <v>38.135714534529598</v>
      </c>
      <c r="O13" s="59">
        <v>115.39514081582612</v>
      </c>
      <c r="P13" s="59">
        <v>66.306432338738972</v>
      </c>
      <c r="Q13" s="59">
        <v>206.47727092003913</v>
      </c>
      <c r="R13" s="59">
        <v>76.124124951707714</v>
      </c>
      <c r="S13" s="59">
        <v>163.15450469554744</v>
      </c>
      <c r="T13" s="59">
        <v>98.442373943662062</v>
      </c>
      <c r="U13" s="59">
        <v>131.64744637638111</v>
      </c>
      <c r="V13" s="59">
        <v>108.01201785231204</v>
      </c>
      <c r="W13" s="59">
        <v>123.66168182011297</v>
      </c>
      <c r="X13" s="59">
        <v>53.191451628126977</v>
      </c>
      <c r="Y13" s="59">
        <v>89.410399059687734</v>
      </c>
      <c r="Z13" s="59">
        <v>151.39575057736698</v>
      </c>
      <c r="AA13" s="59">
        <v>168.54774640680961</v>
      </c>
      <c r="AB13" s="59">
        <v>45.131894510225493</v>
      </c>
      <c r="AC13" s="59">
        <v>89.61676962186462</v>
      </c>
      <c r="AD13" s="59">
        <v>25.623385245901616</v>
      </c>
      <c r="AE13" s="59">
        <v>37.398310676091988</v>
      </c>
      <c r="AF13" s="59">
        <v>113.81083413822158</v>
      </c>
      <c r="AG13" s="59">
        <v>211.72892417103193</v>
      </c>
      <c r="AH13" s="59">
        <v>81.294144959678988</v>
      </c>
      <c r="AI13" s="59">
        <v>14.273721400169491</v>
      </c>
      <c r="AJ13" s="59">
        <v>80.275013472247167</v>
      </c>
      <c r="AK13" s="59">
        <v>64.847922355893431</v>
      </c>
      <c r="AL13" s="59">
        <v>92.451909506987107</v>
      </c>
      <c r="AM13" s="59">
        <v>46.688867560430289</v>
      </c>
      <c r="AN13" s="59">
        <v>117.19577368151556</v>
      </c>
      <c r="AO13" s="59">
        <v>91.699524771894488</v>
      </c>
      <c r="AP13" s="59">
        <v>110.11395265934678</v>
      </c>
      <c r="AQ13" s="59">
        <v>95.009332902884978</v>
      </c>
      <c r="AR13" s="59">
        <v>95.855490382948872</v>
      </c>
      <c r="AS13" s="59">
        <v>80.940495186769368</v>
      </c>
      <c r="AT13" s="59">
        <v>117.76946405833959</v>
      </c>
      <c r="AU13" s="59">
        <v>112.10629932254255</v>
      </c>
      <c r="AV13" s="59">
        <v>91.95838985525252</v>
      </c>
      <c r="AW13" s="59">
        <v>-123.40098763396553</v>
      </c>
      <c r="AX13" s="59">
        <v>72.658004259719988</v>
      </c>
      <c r="AY13" s="59">
        <v>65.351722280152785</v>
      </c>
      <c r="AZ13" s="59">
        <v>79.440874498827156</v>
      </c>
      <c r="BA13" s="59">
        <v>53.769546962144858</v>
      </c>
      <c r="BB13" s="59">
        <v>27.171180529653441</v>
      </c>
      <c r="BC13" s="59">
        <v>109.65762344787758</v>
      </c>
      <c r="BD13" s="59">
        <v>77.910059422514067</v>
      </c>
      <c r="BE13" s="59">
        <v>99.51514722259094</v>
      </c>
      <c r="BF13" s="59">
        <v>63.265093655408201</v>
      </c>
      <c r="BG13" s="59">
        <v>26.726433136094712</v>
      </c>
      <c r="BH13" s="59">
        <v>63.132845195425894</v>
      </c>
      <c r="BI13" s="59">
        <v>113.50988796530416</v>
      </c>
      <c r="BJ13" s="59">
        <v>100.21951849047103</v>
      </c>
      <c r="BK13" s="59">
        <v>28.969504084479205</v>
      </c>
      <c r="BL13" s="59">
        <v>79.716185476814871</v>
      </c>
      <c r="BM13" s="59">
        <v>116.28938115321002</v>
      </c>
      <c r="BN13" s="59">
        <v>99.785836522337362</v>
      </c>
      <c r="BO13" s="59">
        <v>22.880794319600263</v>
      </c>
      <c r="BP13" s="59">
        <v>150.54972768392872</v>
      </c>
      <c r="BQ13" s="59">
        <v>49.380954769368422</v>
      </c>
      <c r="BR13" s="59">
        <v>53.80870635994598</v>
      </c>
      <c r="BS13" s="59">
        <v>87.840776182881442</v>
      </c>
      <c r="BT13" s="59">
        <v>98.723124312431239</v>
      </c>
      <c r="BU13" s="59">
        <v>119.72412038834965</v>
      </c>
      <c r="BV13" s="59">
        <v>191.9759430925711</v>
      </c>
      <c r="BW13" s="59"/>
    </row>
    <row r="14" spans="1:89" ht="14.25" customHeight="1" x14ac:dyDescent="0.2">
      <c r="A14" s="60" t="s">
        <v>289</v>
      </c>
      <c r="B14" s="544">
        <v>7597.9928519948517</v>
      </c>
      <c r="C14" s="544">
        <v>1435.8353573573577</v>
      </c>
      <c r="D14" s="544">
        <v>1454.4020621421821</v>
      </c>
      <c r="E14" s="544">
        <v>2400.7140586325831</v>
      </c>
      <c r="F14" s="544">
        <v>1546.8943509846144</v>
      </c>
      <c r="G14" s="544">
        <v>1552.5244390141522</v>
      </c>
      <c r="H14" s="544">
        <v>1999.238271278633</v>
      </c>
      <c r="I14" s="544">
        <v>2862.4656503638403</v>
      </c>
      <c r="J14" s="544">
        <v>1523.5502876304024</v>
      </c>
      <c r="K14" s="544">
        <v>889.64663191659986</v>
      </c>
      <c r="L14" s="544">
        <v>946.89936592865934</v>
      </c>
      <c r="M14" s="544">
        <v>1162.2020489296635</v>
      </c>
      <c r="N14" s="544">
        <v>702.49043978054488</v>
      </c>
      <c r="O14" s="544">
        <v>2714.8062386239126</v>
      </c>
      <c r="P14" s="544">
        <v>1656.3981161322267</v>
      </c>
      <c r="Q14" s="544">
        <v>2387.2274147271501</v>
      </c>
      <c r="R14" s="544">
        <v>1577.9078078260391</v>
      </c>
      <c r="S14" s="544">
        <v>1034.0298303544382</v>
      </c>
      <c r="T14" s="544">
        <v>1514.4656626760557</v>
      </c>
      <c r="U14" s="544">
        <v>1931.5687818893348</v>
      </c>
      <c r="V14" s="544">
        <v>927.48106572896916</v>
      </c>
      <c r="W14" s="544">
        <v>1577.1567927093504</v>
      </c>
      <c r="X14" s="544">
        <v>1542.8666125530908</v>
      </c>
      <c r="Y14" s="544">
        <v>2561.0473325306266</v>
      </c>
      <c r="Z14" s="544">
        <v>2055.6679747372386</v>
      </c>
      <c r="AA14" s="544">
        <v>2125.4327643146194</v>
      </c>
      <c r="AB14" s="544">
        <v>296.47018658055259</v>
      </c>
      <c r="AC14" s="544">
        <v>1789.4170054904791</v>
      </c>
      <c r="AD14" s="544">
        <v>421.13852459016391</v>
      </c>
      <c r="AE14" s="544">
        <v>741.88848830886332</v>
      </c>
      <c r="AF14" s="544">
        <v>2199.9079618859732</v>
      </c>
      <c r="AG14" s="544">
        <v>5097.2053895784011</v>
      </c>
      <c r="AH14" s="544">
        <v>2176.7560939495806</v>
      </c>
      <c r="AI14" s="544">
        <v>2253.2867518414705</v>
      </c>
      <c r="AJ14" s="544">
        <v>1516.1128076163104</v>
      </c>
      <c r="AK14" s="544">
        <v>1411.8686249907742</v>
      </c>
      <c r="AL14" s="544">
        <v>2011.282385745074</v>
      </c>
      <c r="AM14" s="544">
        <v>1558.739282957546</v>
      </c>
      <c r="AN14" s="544">
        <v>1780.1749124423966</v>
      </c>
      <c r="AO14" s="544">
        <v>1594.8699737604109</v>
      </c>
      <c r="AP14" s="544">
        <v>1834.7796991301864</v>
      </c>
      <c r="AQ14" s="544">
        <v>1783.4993103043466</v>
      </c>
      <c r="AR14" s="544">
        <v>1596.6423089585865</v>
      </c>
      <c r="AS14" s="544">
        <v>2176.4490498506239</v>
      </c>
      <c r="AT14" s="544">
        <v>2612.2916552841752</v>
      </c>
      <c r="AU14" s="544">
        <v>2836.1196292082541</v>
      </c>
      <c r="AV14" s="544">
        <v>2001.4573311642268</v>
      </c>
      <c r="AW14" s="544">
        <v>1023.7223858202808</v>
      </c>
      <c r="AX14" s="544">
        <v>2421.9819931165403</v>
      </c>
      <c r="AY14" s="544">
        <v>1386.4980848105661</v>
      </c>
      <c r="AZ14" s="544">
        <v>1548.275676677509</v>
      </c>
      <c r="BA14" s="544">
        <v>1436.0747521725436</v>
      </c>
      <c r="BB14" s="544">
        <v>794.35172044013473</v>
      </c>
      <c r="BC14" s="544">
        <v>1439.9358995090968</v>
      </c>
      <c r="BD14" s="544">
        <v>1556.9999977681691</v>
      </c>
      <c r="BE14" s="544">
        <v>2833.6565698838494</v>
      </c>
      <c r="BF14" s="544">
        <v>2441.5739323283478</v>
      </c>
      <c r="BG14" s="544">
        <v>1150.5391053254434</v>
      </c>
      <c r="BH14" s="544">
        <v>905.95739545997628</v>
      </c>
      <c r="BI14" s="544">
        <v>1780.6991073364663</v>
      </c>
      <c r="BJ14" s="544">
        <v>1575.6354764609357</v>
      </c>
      <c r="BK14" s="544">
        <v>1728.5914488942012</v>
      </c>
      <c r="BL14" s="59">
        <v>1414.5429498396036</v>
      </c>
      <c r="BM14" s="544">
        <v>3760.7652322700469</v>
      </c>
      <c r="BN14" s="544">
        <v>1720.31481274455</v>
      </c>
      <c r="BO14" s="544">
        <v>885.9128082084892</v>
      </c>
      <c r="BP14" s="544">
        <v>3279.0247576848519</v>
      </c>
      <c r="BQ14" s="544">
        <v>1175.0458938647555</v>
      </c>
      <c r="BR14" s="544">
        <v>1574.6570717185393</v>
      </c>
      <c r="BS14" s="544">
        <v>2025.8418394471025</v>
      </c>
      <c r="BT14" s="544">
        <v>1647.5994719471946</v>
      </c>
      <c r="BU14" s="544">
        <v>1671.0501148058236</v>
      </c>
      <c r="BV14" s="544">
        <v>1717.0700296124628</v>
      </c>
      <c r="BW14" s="61"/>
    </row>
    <row r="15" spans="1:89" s="208" customFormat="1" ht="19.5" customHeight="1" x14ac:dyDescent="0.2">
      <c r="A15" s="216" t="s">
        <v>307</v>
      </c>
      <c r="B15" s="206"/>
      <c r="C15" s="206"/>
      <c r="D15" s="206"/>
      <c r="E15" s="206"/>
      <c r="F15" s="206"/>
      <c r="G15" s="206"/>
      <c r="H15" s="206"/>
      <c r="I15" s="498"/>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7"/>
      <c r="BY15" s="207"/>
      <c r="BZ15" s="207"/>
      <c r="CA15" s="207"/>
      <c r="CB15" s="207"/>
      <c r="CC15" s="207"/>
      <c r="CD15" s="207"/>
      <c r="CE15" s="207"/>
      <c r="CF15" s="207"/>
      <c r="CG15" s="207"/>
      <c r="CH15" s="207"/>
      <c r="CI15" s="207"/>
      <c r="CJ15" s="207"/>
      <c r="CK15" s="207"/>
    </row>
    <row r="16" spans="1:89" s="208" customFormat="1" ht="15" customHeight="1" x14ac:dyDescent="0.2">
      <c r="A16" s="509" t="s">
        <v>39</v>
      </c>
      <c r="B16" s="220">
        <v>99</v>
      </c>
      <c r="C16" s="220" t="s">
        <v>379</v>
      </c>
      <c r="D16" s="220">
        <v>92.2</v>
      </c>
      <c r="E16" s="220">
        <v>100</v>
      </c>
      <c r="F16" s="220">
        <v>99.7</v>
      </c>
      <c r="G16" s="220">
        <v>96.7</v>
      </c>
      <c r="H16" s="220">
        <v>99.3</v>
      </c>
      <c r="I16" s="220">
        <v>93.1</v>
      </c>
      <c r="J16" s="220">
        <v>100</v>
      </c>
      <c r="K16" s="220">
        <v>100</v>
      </c>
      <c r="L16" s="220">
        <v>100</v>
      </c>
      <c r="M16" s="220">
        <v>100</v>
      </c>
      <c r="N16" s="220">
        <v>94.4</v>
      </c>
      <c r="O16" s="220">
        <v>98.6</v>
      </c>
      <c r="P16" s="220">
        <v>97</v>
      </c>
      <c r="Q16" s="220">
        <v>99.7</v>
      </c>
      <c r="R16" s="220">
        <v>98.8</v>
      </c>
      <c r="S16" s="220">
        <v>94.7</v>
      </c>
      <c r="T16" s="220">
        <v>92.7</v>
      </c>
      <c r="U16" s="220">
        <v>99.4</v>
      </c>
      <c r="V16" s="220">
        <v>100</v>
      </c>
      <c r="W16" s="220">
        <v>99.6</v>
      </c>
      <c r="X16" s="220">
        <v>100</v>
      </c>
      <c r="Y16" s="220">
        <v>100</v>
      </c>
      <c r="Z16" s="220">
        <v>93.2</v>
      </c>
      <c r="AA16" s="220">
        <v>100</v>
      </c>
      <c r="AB16" s="220">
        <v>100</v>
      </c>
      <c r="AC16" s="220">
        <v>99.9</v>
      </c>
      <c r="AD16" s="220">
        <v>100</v>
      </c>
      <c r="AE16" s="220">
        <v>100</v>
      </c>
      <c r="AF16" s="220">
        <v>99.8</v>
      </c>
      <c r="AG16" s="220">
        <v>97.4</v>
      </c>
      <c r="AH16" s="220">
        <v>100</v>
      </c>
      <c r="AI16" s="220">
        <v>89.9</v>
      </c>
      <c r="AJ16" s="220">
        <v>100</v>
      </c>
      <c r="AK16" s="220">
        <v>100</v>
      </c>
      <c r="AL16" s="220">
        <v>91.3</v>
      </c>
      <c r="AM16" s="220">
        <v>100</v>
      </c>
      <c r="AN16" s="220">
        <v>100</v>
      </c>
      <c r="AO16" s="220">
        <v>99.9</v>
      </c>
      <c r="AP16" s="220">
        <v>100</v>
      </c>
      <c r="AQ16" s="220">
        <v>98</v>
      </c>
      <c r="AR16" s="220">
        <v>100</v>
      </c>
      <c r="AS16" s="220">
        <v>79.2</v>
      </c>
      <c r="AT16" s="220">
        <v>100</v>
      </c>
      <c r="AU16" s="220">
        <v>94.8</v>
      </c>
      <c r="AV16" s="220">
        <v>100</v>
      </c>
      <c r="AW16" s="220">
        <v>91.9</v>
      </c>
      <c r="AX16" s="220">
        <v>95.4</v>
      </c>
      <c r="AY16" s="220">
        <v>98.2</v>
      </c>
      <c r="AZ16" s="220">
        <v>100</v>
      </c>
      <c r="BA16" s="220">
        <v>97.6</v>
      </c>
      <c r="BB16" s="220">
        <v>100</v>
      </c>
      <c r="BC16" s="220">
        <v>100</v>
      </c>
      <c r="BD16" s="220">
        <v>98.1</v>
      </c>
      <c r="BE16" s="220">
        <v>98.1</v>
      </c>
      <c r="BF16" s="220">
        <v>96.5</v>
      </c>
      <c r="BG16" s="220">
        <v>100</v>
      </c>
      <c r="BH16" s="220">
        <v>96.8</v>
      </c>
      <c r="BI16" s="220">
        <v>95</v>
      </c>
      <c r="BJ16" s="220">
        <v>100</v>
      </c>
      <c r="BK16" s="220">
        <v>99.8</v>
      </c>
      <c r="BL16" s="210">
        <v>0</v>
      </c>
      <c r="BM16" s="220">
        <v>94.2</v>
      </c>
      <c r="BN16" s="220">
        <v>100</v>
      </c>
      <c r="BO16" s="220">
        <v>100</v>
      </c>
      <c r="BP16" s="220">
        <v>100</v>
      </c>
      <c r="BQ16" s="220">
        <v>100</v>
      </c>
      <c r="BR16" s="220">
        <v>100</v>
      </c>
      <c r="BS16" s="220">
        <v>100</v>
      </c>
      <c r="BT16" s="220">
        <v>91</v>
      </c>
      <c r="BU16" s="220">
        <v>100</v>
      </c>
      <c r="BV16" s="220">
        <v>99.6</v>
      </c>
      <c r="BW16" s="210"/>
      <c r="BX16" s="207"/>
      <c r="BY16" s="207"/>
      <c r="BZ16" s="207"/>
      <c r="CA16" s="207"/>
      <c r="CB16" s="207"/>
      <c r="CC16" s="207"/>
      <c r="CD16" s="207"/>
      <c r="CE16" s="207"/>
      <c r="CF16" s="207"/>
      <c r="CG16" s="207"/>
      <c r="CH16" s="207"/>
      <c r="CI16" s="207"/>
      <c r="CJ16" s="207"/>
      <c r="CK16" s="207"/>
    </row>
    <row r="17" spans="1:89" s="208" customFormat="1" x14ac:dyDescent="0.2">
      <c r="A17" s="509" t="s">
        <v>40</v>
      </c>
      <c r="B17" s="220" t="s">
        <v>379</v>
      </c>
      <c r="C17" s="220" t="s">
        <v>379</v>
      </c>
      <c r="D17" s="220">
        <v>100</v>
      </c>
      <c r="E17" s="220" t="s">
        <v>379</v>
      </c>
      <c r="F17" s="220">
        <v>100</v>
      </c>
      <c r="G17" s="220" t="s">
        <v>379</v>
      </c>
      <c r="H17" s="220" t="s">
        <v>379</v>
      </c>
      <c r="I17" s="220" t="s">
        <v>379</v>
      </c>
      <c r="J17" s="220" t="s">
        <v>379</v>
      </c>
      <c r="K17" s="220" t="s">
        <v>379</v>
      </c>
      <c r="L17" s="220" t="s">
        <v>379</v>
      </c>
      <c r="M17" s="220" t="s">
        <v>379</v>
      </c>
      <c r="N17" s="220" t="s">
        <v>379</v>
      </c>
      <c r="O17" s="220" t="s">
        <v>379</v>
      </c>
      <c r="P17" s="220" t="s">
        <v>379</v>
      </c>
      <c r="Q17" s="220" t="s">
        <v>379</v>
      </c>
      <c r="R17" s="220" t="s">
        <v>379</v>
      </c>
      <c r="S17" s="220" t="s">
        <v>379</v>
      </c>
      <c r="T17" s="220" t="s">
        <v>379</v>
      </c>
      <c r="U17" s="220">
        <v>100</v>
      </c>
      <c r="V17" s="220" t="s">
        <v>379</v>
      </c>
      <c r="W17" s="220" t="s">
        <v>379</v>
      </c>
      <c r="X17" s="220" t="s">
        <v>379</v>
      </c>
      <c r="Y17" s="220">
        <v>100</v>
      </c>
      <c r="Z17" s="220" t="s">
        <v>379</v>
      </c>
      <c r="AA17" s="220" t="s">
        <v>379</v>
      </c>
      <c r="AB17" s="220" t="s">
        <v>379</v>
      </c>
      <c r="AC17" s="220">
        <v>100</v>
      </c>
      <c r="AD17" s="220" t="s">
        <v>379</v>
      </c>
      <c r="AE17" s="220">
        <v>100</v>
      </c>
      <c r="AF17" s="220">
        <v>100</v>
      </c>
      <c r="AG17" s="220">
        <v>100</v>
      </c>
      <c r="AH17" s="220">
        <v>100</v>
      </c>
      <c r="AI17" s="220" t="s">
        <v>379</v>
      </c>
      <c r="AJ17" s="220" t="s">
        <v>379</v>
      </c>
      <c r="AK17" s="220">
        <v>100</v>
      </c>
      <c r="AL17" s="220">
        <v>100</v>
      </c>
      <c r="AM17" s="220">
        <v>100</v>
      </c>
      <c r="AN17" s="220" t="s">
        <v>379</v>
      </c>
      <c r="AO17" s="220">
        <v>100</v>
      </c>
      <c r="AP17" s="220" t="s">
        <v>379</v>
      </c>
      <c r="AQ17" s="220">
        <v>100</v>
      </c>
      <c r="AR17" s="220">
        <v>100</v>
      </c>
      <c r="AS17" s="220">
        <v>90</v>
      </c>
      <c r="AT17" s="220">
        <v>100</v>
      </c>
      <c r="AU17" s="220">
        <v>100</v>
      </c>
      <c r="AV17" s="220">
        <v>100</v>
      </c>
      <c r="AW17" s="220" t="s">
        <v>379</v>
      </c>
      <c r="AX17" s="220" t="s">
        <v>379</v>
      </c>
      <c r="AY17" s="220">
        <v>100</v>
      </c>
      <c r="AZ17" s="220" t="s">
        <v>379</v>
      </c>
      <c r="BA17" s="220" t="s">
        <v>379</v>
      </c>
      <c r="BB17" s="220" t="s">
        <v>379</v>
      </c>
      <c r="BC17" s="220" t="s">
        <v>379</v>
      </c>
      <c r="BD17" s="220">
        <v>100</v>
      </c>
      <c r="BE17" s="220" t="s">
        <v>379</v>
      </c>
      <c r="BF17" s="220">
        <v>100</v>
      </c>
      <c r="BG17" s="220">
        <v>100</v>
      </c>
      <c r="BH17" s="220" t="s">
        <v>379</v>
      </c>
      <c r="BI17" s="220" t="s">
        <v>379</v>
      </c>
      <c r="BJ17" s="220" t="s">
        <v>379</v>
      </c>
      <c r="BK17" s="220">
        <v>100</v>
      </c>
      <c r="BL17" s="210">
        <v>0</v>
      </c>
      <c r="BM17" s="220">
        <v>100</v>
      </c>
      <c r="BN17" s="220">
        <v>100</v>
      </c>
      <c r="BO17" s="220" t="s">
        <v>379</v>
      </c>
      <c r="BP17" s="220" t="s">
        <v>379</v>
      </c>
      <c r="BQ17" s="220" t="s">
        <v>379</v>
      </c>
      <c r="BR17" s="220" t="s">
        <v>379</v>
      </c>
      <c r="BS17" s="220">
        <v>100</v>
      </c>
      <c r="BT17" s="220" t="s">
        <v>379</v>
      </c>
      <c r="BU17" s="220">
        <v>100</v>
      </c>
      <c r="BV17" s="220">
        <v>100</v>
      </c>
      <c r="BW17" s="210"/>
      <c r="BX17" s="207"/>
      <c r="BY17" s="207"/>
      <c r="BZ17" s="207"/>
      <c r="CA17" s="207"/>
      <c r="CB17" s="207"/>
      <c r="CC17" s="207"/>
      <c r="CD17" s="207"/>
      <c r="CE17" s="207"/>
      <c r="CF17" s="207"/>
      <c r="CG17" s="207"/>
      <c r="CH17" s="207"/>
      <c r="CI17" s="207"/>
      <c r="CJ17" s="207"/>
      <c r="CK17" s="207"/>
    </row>
    <row r="18" spans="1:89" s="208" customFormat="1" x14ac:dyDescent="0.2">
      <c r="A18" s="211" t="s">
        <v>41</v>
      </c>
      <c r="B18" s="220">
        <v>82.9</v>
      </c>
      <c r="C18" s="220">
        <v>100</v>
      </c>
      <c r="D18" s="220">
        <v>77</v>
      </c>
      <c r="E18" s="220">
        <v>96.4</v>
      </c>
      <c r="F18" s="220">
        <v>67.5</v>
      </c>
      <c r="G18" s="220">
        <v>74.8</v>
      </c>
      <c r="H18" s="220">
        <v>87.3</v>
      </c>
      <c r="I18" s="220">
        <v>82.6</v>
      </c>
      <c r="J18" s="220">
        <v>99.9</v>
      </c>
      <c r="K18" s="220">
        <v>100</v>
      </c>
      <c r="L18" s="220">
        <v>98</v>
      </c>
      <c r="M18" s="220">
        <v>97</v>
      </c>
      <c r="N18" s="220">
        <v>97.4</v>
      </c>
      <c r="O18" s="220">
        <v>84.3</v>
      </c>
      <c r="P18" s="220">
        <v>77.400000000000006</v>
      </c>
      <c r="Q18" s="220">
        <v>82.2</v>
      </c>
      <c r="R18" s="220">
        <v>95.8</v>
      </c>
      <c r="S18" s="220">
        <v>74.8</v>
      </c>
      <c r="T18" s="220">
        <v>66.400000000000006</v>
      </c>
      <c r="U18" s="220">
        <v>84.5</v>
      </c>
      <c r="V18" s="220">
        <v>100</v>
      </c>
      <c r="W18" s="220">
        <v>77.3</v>
      </c>
      <c r="X18" s="220">
        <v>87</v>
      </c>
      <c r="Y18" s="220">
        <v>83.7</v>
      </c>
      <c r="Z18" s="220">
        <v>81.099999999999994</v>
      </c>
      <c r="AA18" s="220">
        <v>83.2</v>
      </c>
      <c r="AB18" s="220">
        <v>100</v>
      </c>
      <c r="AC18" s="220">
        <v>81</v>
      </c>
      <c r="AD18" s="220">
        <v>99.7</v>
      </c>
      <c r="AE18" s="220">
        <v>100</v>
      </c>
      <c r="AF18" s="220">
        <v>80.599999999999994</v>
      </c>
      <c r="AG18" s="220">
        <v>63.9</v>
      </c>
      <c r="AH18" s="220">
        <v>82.2</v>
      </c>
      <c r="AI18" s="220">
        <v>67.099999999999994</v>
      </c>
      <c r="AJ18" s="220">
        <v>98.5</v>
      </c>
      <c r="AK18" s="220">
        <v>66.900000000000006</v>
      </c>
      <c r="AL18" s="220">
        <v>78.599999999999994</v>
      </c>
      <c r="AM18" s="220">
        <v>100</v>
      </c>
      <c r="AN18" s="220">
        <v>95</v>
      </c>
      <c r="AO18" s="220">
        <v>67.099999999999994</v>
      </c>
      <c r="AP18" s="220">
        <v>100</v>
      </c>
      <c r="AQ18" s="220">
        <v>74.5</v>
      </c>
      <c r="AR18" s="220">
        <v>83.6</v>
      </c>
      <c r="AS18" s="220">
        <v>80.7</v>
      </c>
      <c r="AT18" s="220">
        <v>91.7</v>
      </c>
      <c r="AU18" s="220">
        <v>83.5</v>
      </c>
      <c r="AV18" s="220">
        <v>78.2</v>
      </c>
      <c r="AW18" s="220">
        <v>100</v>
      </c>
      <c r="AX18" s="220">
        <v>82.1</v>
      </c>
      <c r="AY18" s="220">
        <v>100</v>
      </c>
      <c r="AZ18" s="220">
        <v>99.7</v>
      </c>
      <c r="BA18" s="220">
        <v>71.5</v>
      </c>
      <c r="BB18" s="220">
        <v>99.9</v>
      </c>
      <c r="BC18" s="220">
        <v>100</v>
      </c>
      <c r="BD18" s="220">
        <v>78.900000000000006</v>
      </c>
      <c r="BE18" s="220">
        <v>68.3</v>
      </c>
      <c r="BF18" s="220">
        <v>80.900000000000006</v>
      </c>
      <c r="BG18" s="220">
        <v>87.8</v>
      </c>
      <c r="BH18" s="220">
        <v>98.3</v>
      </c>
      <c r="BI18" s="220">
        <v>98.6</v>
      </c>
      <c r="BJ18" s="220">
        <v>76.5</v>
      </c>
      <c r="BK18" s="220">
        <v>91.8</v>
      </c>
      <c r="BL18" s="210">
        <v>0</v>
      </c>
      <c r="BM18" s="220">
        <v>82</v>
      </c>
      <c r="BN18" s="220">
        <v>61.4</v>
      </c>
      <c r="BO18" s="220">
        <v>100</v>
      </c>
      <c r="BP18" s="220">
        <v>95.1</v>
      </c>
      <c r="BQ18" s="220">
        <v>99</v>
      </c>
      <c r="BR18" s="220">
        <v>100</v>
      </c>
      <c r="BS18" s="220">
        <v>98.5</v>
      </c>
      <c r="BT18" s="220">
        <v>75.099999999999994</v>
      </c>
      <c r="BU18" s="220">
        <v>68</v>
      </c>
      <c r="BV18" s="220">
        <v>79.900000000000006</v>
      </c>
      <c r="BW18" s="210"/>
      <c r="BX18" s="207"/>
      <c r="BY18" s="207"/>
      <c r="BZ18" s="207"/>
      <c r="CA18" s="207"/>
      <c r="CB18" s="207"/>
      <c r="CC18" s="207"/>
      <c r="CD18" s="207"/>
      <c r="CE18" s="207"/>
      <c r="CF18" s="207"/>
      <c r="CG18" s="207"/>
      <c r="CH18" s="207"/>
      <c r="CI18" s="207"/>
      <c r="CJ18" s="207"/>
      <c r="CK18" s="207"/>
    </row>
    <row r="19" spans="1:89" s="208" customFormat="1" x14ac:dyDescent="0.2">
      <c r="A19" s="209" t="s">
        <v>42</v>
      </c>
      <c r="B19" s="220">
        <v>100</v>
      </c>
      <c r="C19" s="220">
        <v>100</v>
      </c>
      <c r="D19" s="220">
        <v>100</v>
      </c>
      <c r="E19" s="220">
        <v>100</v>
      </c>
      <c r="F19" s="220">
        <v>100</v>
      </c>
      <c r="G19" s="220">
        <v>99.3</v>
      </c>
      <c r="H19" s="220">
        <v>99.5</v>
      </c>
      <c r="I19" s="220">
        <v>100</v>
      </c>
      <c r="J19" s="220">
        <v>99.4</v>
      </c>
      <c r="K19" s="220">
        <v>100</v>
      </c>
      <c r="L19" s="220">
        <v>100</v>
      </c>
      <c r="M19" s="220">
        <v>100</v>
      </c>
      <c r="N19" s="220">
        <v>96.2</v>
      </c>
      <c r="O19" s="220">
        <v>99.2</v>
      </c>
      <c r="P19" s="220">
        <v>99.4</v>
      </c>
      <c r="Q19" s="220">
        <v>100</v>
      </c>
      <c r="R19" s="220">
        <v>100</v>
      </c>
      <c r="S19" s="220">
        <v>95.4</v>
      </c>
      <c r="T19" s="220">
        <v>94.3</v>
      </c>
      <c r="U19" s="220">
        <v>99.8</v>
      </c>
      <c r="V19" s="220">
        <v>100</v>
      </c>
      <c r="W19" s="220">
        <v>100</v>
      </c>
      <c r="X19" s="220">
        <v>100</v>
      </c>
      <c r="Y19" s="220">
        <v>97.1</v>
      </c>
      <c r="Z19" s="220">
        <v>100</v>
      </c>
      <c r="AA19" s="220">
        <v>100</v>
      </c>
      <c r="AB19" s="220">
        <v>100</v>
      </c>
      <c r="AC19" s="220">
        <v>98.2</v>
      </c>
      <c r="AD19" s="220">
        <v>100</v>
      </c>
      <c r="AE19" s="220">
        <v>97.4</v>
      </c>
      <c r="AF19" s="220">
        <v>100</v>
      </c>
      <c r="AG19" s="220">
        <v>98.4</v>
      </c>
      <c r="AH19" s="220">
        <v>97.4</v>
      </c>
      <c r="AI19" s="220">
        <v>83</v>
      </c>
      <c r="AJ19" s="220">
        <v>100</v>
      </c>
      <c r="AK19" s="220">
        <v>100</v>
      </c>
      <c r="AL19" s="220">
        <v>96.1</v>
      </c>
      <c r="AM19" s="220">
        <v>100</v>
      </c>
      <c r="AN19" s="220">
        <v>95.6</v>
      </c>
      <c r="AO19" s="220">
        <v>99.9</v>
      </c>
      <c r="AP19" s="220">
        <v>100</v>
      </c>
      <c r="AQ19" s="220">
        <v>99.7</v>
      </c>
      <c r="AR19" s="220">
        <v>94.9</v>
      </c>
      <c r="AS19" s="220">
        <v>96.2</v>
      </c>
      <c r="AT19" s="220">
        <v>100</v>
      </c>
      <c r="AU19" s="220">
        <v>99.3</v>
      </c>
      <c r="AV19" s="220">
        <v>100</v>
      </c>
      <c r="AW19" s="220">
        <v>100</v>
      </c>
      <c r="AX19" s="220">
        <v>100</v>
      </c>
      <c r="AY19" s="220">
        <v>93.8</v>
      </c>
      <c r="AZ19" s="220">
        <v>100</v>
      </c>
      <c r="BA19" s="220">
        <v>98.9</v>
      </c>
      <c r="BB19" s="220">
        <v>100</v>
      </c>
      <c r="BC19" s="220">
        <v>100</v>
      </c>
      <c r="BD19" s="220">
        <v>99.1</v>
      </c>
      <c r="BE19" s="220">
        <v>99.8</v>
      </c>
      <c r="BF19" s="220">
        <v>97.1</v>
      </c>
      <c r="BG19" s="220">
        <v>100</v>
      </c>
      <c r="BH19" s="220">
        <v>98.1</v>
      </c>
      <c r="BI19" s="220">
        <v>98.5</v>
      </c>
      <c r="BJ19" s="220">
        <v>100</v>
      </c>
      <c r="BK19" s="220">
        <v>97.8</v>
      </c>
      <c r="BL19" s="210">
        <v>0</v>
      </c>
      <c r="BM19" s="220">
        <v>99.6</v>
      </c>
      <c r="BN19" s="220">
        <v>100</v>
      </c>
      <c r="BO19" s="220">
        <v>100</v>
      </c>
      <c r="BP19" s="220">
        <v>99.9</v>
      </c>
      <c r="BQ19" s="220">
        <v>99.4</v>
      </c>
      <c r="BR19" s="220">
        <v>100</v>
      </c>
      <c r="BS19" s="220">
        <v>99.4</v>
      </c>
      <c r="BT19" s="220">
        <v>97.1</v>
      </c>
      <c r="BU19" s="220">
        <v>99.5</v>
      </c>
      <c r="BV19" s="220">
        <v>100</v>
      </c>
      <c r="BW19" s="210"/>
      <c r="BX19" s="207"/>
      <c r="BY19" s="207"/>
      <c r="BZ19" s="207"/>
      <c r="CA19" s="207"/>
      <c r="CB19" s="207"/>
      <c r="CC19" s="207"/>
      <c r="CD19" s="207"/>
      <c r="CE19" s="207"/>
      <c r="CF19" s="207"/>
      <c r="CG19" s="207"/>
      <c r="CH19" s="207"/>
      <c r="CI19" s="207"/>
      <c r="CJ19" s="207"/>
      <c r="CK19" s="207"/>
    </row>
    <row r="20" spans="1:89" s="208" customFormat="1" x14ac:dyDescent="0.2">
      <c r="A20" s="209" t="s">
        <v>43</v>
      </c>
      <c r="B20" s="220">
        <v>100</v>
      </c>
      <c r="C20" s="220">
        <v>100</v>
      </c>
      <c r="D20" s="220">
        <v>99.9</v>
      </c>
      <c r="E20" s="220">
        <v>100</v>
      </c>
      <c r="F20" s="220">
        <v>99.9</v>
      </c>
      <c r="G20" s="220">
        <v>100</v>
      </c>
      <c r="H20" s="220">
        <v>100</v>
      </c>
      <c r="I20" s="220">
        <v>100</v>
      </c>
      <c r="J20" s="220">
        <v>100</v>
      </c>
      <c r="K20" s="220">
        <v>100</v>
      </c>
      <c r="L20" s="220">
        <v>100</v>
      </c>
      <c r="M20" s="220">
        <v>100</v>
      </c>
      <c r="N20" s="220">
        <v>90.2</v>
      </c>
      <c r="O20" s="220">
        <v>100</v>
      </c>
      <c r="P20" s="220">
        <v>100</v>
      </c>
      <c r="Q20" s="220">
        <v>99.9</v>
      </c>
      <c r="R20" s="220">
        <v>98.8</v>
      </c>
      <c r="S20" s="220">
        <v>98</v>
      </c>
      <c r="T20" s="220">
        <v>91.2</v>
      </c>
      <c r="U20" s="220">
        <v>100</v>
      </c>
      <c r="V20" s="220">
        <v>95.9</v>
      </c>
      <c r="W20" s="220">
        <v>100</v>
      </c>
      <c r="X20" s="220">
        <v>100</v>
      </c>
      <c r="Y20" s="220">
        <v>100</v>
      </c>
      <c r="Z20" s="220">
        <v>99.7</v>
      </c>
      <c r="AA20" s="220">
        <v>99.9</v>
      </c>
      <c r="AB20" s="220">
        <v>100</v>
      </c>
      <c r="AC20" s="220">
        <v>99.7</v>
      </c>
      <c r="AD20" s="220">
        <v>100</v>
      </c>
      <c r="AE20" s="220">
        <v>100</v>
      </c>
      <c r="AF20" s="220">
        <v>100</v>
      </c>
      <c r="AG20" s="220">
        <v>99.3</v>
      </c>
      <c r="AH20" s="220">
        <v>99.3</v>
      </c>
      <c r="AI20" s="220">
        <v>100</v>
      </c>
      <c r="AJ20" s="220">
        <v>100</v>
      </c>
      <c r="AK20" s="220">
        <v>100</v>
      </c>
      <c r="AL20" s="220">
        <v>99.7</v>
      </c>
      <c r="AM20" s="220">
        <v>100</v>
      </c>
      <c r="AN20" s="220">
        <v>100</v>
      </c>
      <c r="AO20" s="220">
        <v>100</v>
      </c>
      <c r="AP20" s="220">
        <v>98.9</v>
      </c>
      <c r="AQ20" s="220">
        <v>100</v>
      </c>
      <c r="AR20" s="220">
        <v>100</v>
      </c>
      <c r="AS20" s="220">
        <v>100</v>
      </c>
      <c r="AT20" s="220">
        <v>100</v>
      </c>
      <c r="AU20" s="220">
        <v>98.7</v>
      </c>
      <c r="AV20" s="220">
        <v>100</v>
      </c>
      <c r="AW20" s="220">
        <v>99.1</v>
      </c>
      <c r="AX20" s="220">
        <v>100</v>
      </c>
      <c r="AY20" s="220">
        <v>100</v>
      </c>
      <c r="AZ20" s="220">
        <v>100</v>
      </c>
      <c r="BA20" s="220">
        <v>100</v>
      </c>
      <c r="BB20" s="220">
        <v>100</v>
      </c>
      <c r="BC20" s="220">
        <v>100</v>
      </c>
      <c r="BD20" s="220">
        <v>99.8</v>
      </c>
      <c r="BE20" s="220">
        <v>99.2</v>
      </c>
      <c r="BF20" s="220">
        <v>98.5</v>
      </c>
      <c r="BG20" s="220">
        <v>100</v>
      </c>
      <c r="BH20" s="220">
        <v>100</v>
      </c>
      <c r="BI20" s="220">
        <v>97.2</v>
      </c>
      <c r="BJ20" s="220">
        <v>100</v>
      </c>
      <c r="BK20" s="220">
        <v>99.6</v>
      </c>
      <c r="BL20" s="210">
        <v>0</v>
      </c>
      <c r="BM20" s="220">
        <v>98.9</v>
      </c>
      <c r="BN20" s="220">
        <v>100</v>
      </c>
      <c r="BO20" s="220">
        <v>100</v>
      </c>
      <c r="BP20" s="220">
        <v>99.9</v>
      </c>
      <c r="BQ20" s="220">
        <v>100</v>
      </c>
      <c r="BR20" s="220">
        <v>100</v>
      </c>
      <c r="BS20" s="220">
        <v>99.9</v>
      </c>
      <c r="BT20" s="220">
        <v>93.4</v>
      </c>
      <c r="BU20" s="220">
        <v>100</v>
      </c>
      <c r="BV20" s="220">
        <v>100</v>
      </c>
      <c r="BW20" s="210"/>
      <c r="BX20" s="207"/>
      <c r="BY20" s="207"/>
      <c r="BZ20" s="207"/>
      <c r="CA20" s="207"/>
      <c r="CB20" s="207"/>
      <c r="CC20" s="207"/>
      <c r="CD20" s="207"/>
      <c r="CE20" s="207"/>
      <c r="CF20" s="207"/>
      <c r="CG20" s="207"/>
      <c r="CH20" s="207"/>
      <c r="CI20" s="207"/>
      <c r="CJ20" s="207"/>
      <c r="CK20" s="207"/>
    </row>
    <row r="21" spans="1:89" s="208" customFormat="1" x14ac:dyDescent="0.2">
      <c r="A21" s="209" t="s">
        <v>44</v>
      </c>
      <c r="B21" s="220" t="s">
        <v>379</v>
      </c>
      <c r="C21" s="220">
        <v>100</v>
      </c>
      <c r="D21" s="220">
        <v>100</v>
      </c>
      <c r="E21" s="220">
        <v>100</v>
      </c>
      <c r="F21" s="220">
        <v>100</v>
      </c>
      <c r="G21" s="220">
        <v>93.2</v>
      </c>
      <c r="H21" s="220">
        <v>100</v>
      </c>
      <c r="I21" s="220">
        <v>100</v>
      </c>
      <c r="J21" s="220">
        <v>100</v>
      </c>
      <c r="K21" s="220">
        <v>100</v>
      </c>
      <c r="L21" s="220" t="s">
        <v>379</v>
      </c>
      <c r="M21" s="220">
        <v>100</v>
      </c>
      <c r="N21" s="220">
        <v>100</v>
      </c>
      <c r="O21" s="220">
        <v>68.3</v>
      </c>
      <c r="P21" s="220">
        <v>96.7</v>
      </c>
      <c r="Q21" s="220">
        <v>98</v>
      </c>
      <c r="R21" s="220">
        <v>100</v>
      </c>
      <c r="S21" s="220">
        <v>100</v>
      </c>
      <c r="T21" s="220">
        <v>92.9</v>
      </c>
      <c r="U21" s="220">
        <v>100</v>
      </c>
      <c r="V21" s="220">
        <v>100</v>
      </c>
      <c r="W21" s="220">
        <v>98.3</v>
      </c>
      <c r="X21" s="220">
        <v>100</v>
      </c>
      <c r="Y21" s="220">
        <v>89.7</v>
      </c>
      <c r="Z21" s="220">
        <v>90</v>
      </c>
      <c r="AA21" s="220">
        <v>100</v>
      </c>
      <c r="AB21" s="220">
        <v>100</v>
      </c>
      <c r="AC21" s="220">
        <v>98.6</v>
      </c>
      <c r="AD21" s="220">
        <v>100</v>
      </c>
      <c r="AE21" s="220">
        <v>100</v>
      </c>
      <c r="AF21" s="220">
        <v>100</v>
      </c>
      <c r="AG21" s="220" t="s">
        <v>379</v>
      </c>
      <c r="AH21" s="220">
        <v>97.6</v>
      </c>
      <c r="AI21" s="220" t="s">
        <v>379</v>
      </c>
      <c r="AJ21" s="220">
        <v>100</v>
      </c>
      <c r="AK21" s="220">
        <v>95.7</v>
      </c>
      <c r="AL21" s="220">
        <v>87.7</v>
      </c>
      <c r="AM21" s="220">
        <v>100</v>
      </c>
      <c r="AN21" s="220">
        <v>100</v>
      </c>
      <c r="AO21" s="220">
        <v>98.1</v>
      </c>
      <c r="AP21" s="220">
        <v>100</v>
      </c>
      <c r="AQ21" s="220">
        <v>100</v>
      </c>
      <c r="AR21" s="220">
        <v>100</v>
      </c>
      <c r="AS21" s="220">
        <v>86.7</v>
      </c>
      <c r="AT21" s="220">
        <v>100</v>
      </c>
      <c r="AU21" s="220">
        <v>81.3</v>
      </c>
      <c r="AV21" s="220">
        <v>100</v>
      </c>
      <c r="AW21" s="220">
        <v>100</v>
      </c>
      <c r="AX21" s="220" t="s">
        <v>379</v>
      </c>
      <c r="AY21" s="220">
        <v>100</v>
      </c>
      <c r="AZ21" s="220">
        <v>100</v>
      </c>
      <c r="BA21" s="220">
        <v>90</v>
      </c>
      <c r="BB21" s="220">
        <v>100</v>
      </c>
      <c r="BC21" s="220">
        <v>100</v>
      </c>
      <c r="BD21" s="220">
        <v>100</v>
      </c>
      <c r="BE21" s="220">
        <v>95.9</v>
      </c>
      <c r="BF21" s="220">
        <v>95.6</v>
      </c>
      <c r="BG21" s="220">
        <v>100</v>
      </c>
      <c r="BH21" s="220">
        <v>100</v>
      </c>
      <c r="BI21" s="220">
        <v>100</v>
      </c>
      <c r="BJ21" s="220">
        <v>100</v>
      </c>
      <c r="BK21" s="220">
        <v>97.6</v>
      </c>
      <c r="BL21" s="210">
        <v>0</v>
      </c>
      <c r="BM21" s="220">
        <v>74.400000000000006</v>
      </c>
      <c r="BN21" s="220">
        <v>98</v>
      </c>
      <c r="BO21" s="220">
        <v>93.8</v>
      </c>
      <c r="BP21" s="220">
        <v>98</v>
      </c>
      <c r="BQ21" s="220">
        <v>100</v>
      </c>
      <c r="BR21" s="220">
        <v>100</v>
      </c>
      <c r="BS21" s="220">
        <v>100</v>
      </c>
      <c r="BT21" s="220">
        <v>91.7</v>
      </c>
      <c r="BU21" s="220">
        <v>100</v>
      </c>
      <c r="BV21" s="220">
        <v>100</v>
      </c>
      <c r="BW21" s="210"/>
      <c r="BX21" s="207"/>
      <c r="BY21" s="207"/>
      <c r="BZ21" s="207"/>
      <c r="CA21" s="207"/>
      <c r="CB21" s="207"/>
      <c r="CC21" s="207"/>
      <c r="CD21" s="207"/>
      <c r="CE21" s="207"/>
      <c r="CF21" s="207"/>
      <c r="CG21" s="207"/>
      <c r="CH21" s="207"/>
      <c r="CI21" s="207"/>
      <c r="CJ21" s="207"/>
      <c r="CK21" s="207"/>
    </row>
    <row r="22" spans="1:89" s="208" customFormat="1" x14ac:dyDescent="0.2">
      <c r="A22" s="209" t="s">
        <v>45</v>
      </c>
      <c r="B22" s="220">
        <v>83.3</v>
      </c>
      <c r="C22" s="220" t="s">
        <v>379</v>
      </c>
      <c r="D22" s="220">
        <v>100</v>
      </c>
      <c r="E22" s="220">
        <v>100</v>
      </c>
      <c r="F22" s="220" t="s">
        <v>379</v>
      </c>
      <c r="G22" s="220" t="s">
        <v>379</v>
      </c>
      <c r="H22" s="220">
        <v>100</v>
      </c>
      <c r="I22" s="220">
        <v>100</v>
      </c>
      <c r="J22" s="220" t="s">
        <v>379</v>
      </c>
      <c r="K22" s="220" t="s">
        <v>379</v>
      </c>
      <c r="L22" s="220" t="s">
        <v>379</v>
      </c>
      <c r="M22" s="220" t="s">
        <v>379</v>
      </c>
      <c r="N22" s="220" t="s">
        <v>379</v>
      </c>
      <c r="O22" s="220" t="s">
        <v>379</v>
      </c>
      <c r="P22" s="220" t="s">
        <v>379</v>
      </c>
      <c r="Q22" s="220" t="s">
        <v>379</v>
      </c>
      <c r="R22" s="220" t="s">
        <v>379</v>
      </c>
      <c r="S22" s="220" t="s">
        <v>379</v>
      </c>
      <c r="T22" s="220" t="s">
        <v>379</v>
      </c>
      <c r="U22" s="220" t="s">
        <v>379</v>
      </c>
      <c r="V22" s="220" t="s">
        <v>379</v>
      </c>
      <c r="W22" s="220" t="s">
        <v>379</v>
      </c>
      <c r="X22" s="220">
        <v>100</v>
      </c>
      <c r="Y22" s="220" t="s">
        <v>379</v>
      </c>
      <c r="Z22" s="220">
        <v>97.3</v>
      </c>
      <c r="AA22" s="220">
        <v>100</v>
      </c>
      <c r="AB22" s="220" t="s">
        <v>379</v>
      </c>
      <c r="AC22" s="220" t="s">
        <v>379</v>
      </c>
      <c r="AD22" s="220" t="s">
        <v>379</v>
      </c>
      <c r="AE22" s="220" t="s">
        <v>379</v>
      </c>
      <c r="AF22" s="220" t="s">
        <v>379</v>
      </c>
      <c r="AG22" s="220">
        <v>90.2</v>
      </c>
      <c r="AH22" s="220" t="s">
        <v>379</v>
      </c>
      <c r="AI22" s="220">
        <v>100</v>
      </c>
      <c r="AJ22" s="220" t="s">
        <v>379</v>
      </c>
      <c r="AK22" s="220" t="s">
        <v>379</v>
      </c>
      <c r="AL22" s="220">
        <v>100</v>
      </c>
      <c r="AM22" s="220" t="s">
        <v>379</v>
      </c>
      <c r="AN22" s="220">
        <v>100</v>
      </c>
      <c r="AO22" s="220" t="s">
        <v>379</v>
      </c>
      <c r="AP22" s="220" t="s">
        <v>379</v>
      </c>
      <c r="AQ22" s="220">
        <v>100</v>
      </c>
      <c r="AR22" s="220" t="s">
        <v>379</v>
      </c>
      <c r="AS22" s="220">
        <v>82.1</v>
      </c>
      <c r="AT22" s="220">
        <v>100</v>
      </c>
      <c r="AU22" s="220">
        <v>100</v>
      </c>
      <c r="AV22" s="220">
        <v>100</v>
      </c>
      <c r="AW22" s="220" t="s">
        <v>379</v>
      </c>
      <c r="AX22" s="220" t="s">
        <v>379</v>
      </c>
      <c r="AY22" s="220" t="s">
        <v>379</v>
      </c>
      <c r="AZ22" s="220" t="s">
        <v>379</v>
      </c>
      <c r="BA22" s="220">
        <v>50</v>
      </c>
      <c r="BB22" s="220" t="s">
        <v>379</v>
      </c>
      <c r="BC22" s="220" t="s">
        <v>379</v>
      </c>
      <c r="BD22" s="220" t="s">
        <v>379</v>
      </c>
      <c r="BE22" s="220" t="s">
        <v>379</v>
      </c>
      <c r="BF22" s="220" t="s">
        <v>379</v>
      </c>
      <c r="BG22" s="220" t="s">
        <v>379</v>
      </c>
      <c r="BH22" s="220" t="s">
        <v>379</v>
      </c>
      <c r="BI22" s="220">
        <v>100</v>
      </c>
      <c r="BJ22" s="220" t="s">
        <v>379</v>
      </c>
      <c r="BK22" s="220">
        <v>100</v>
      </c>
      <c r="BL22" s="210">
        <v>0</v>
      </c>
      <c r="BM22" s="220" t="s">
        <v>379</v>
      </c>
      <c r="BN22" s="220">
        <v>100</v>
      </c>
      <c r="BO22" s="220">
        <v>100</v>
      </c>
      <c r="BP22" s="220">
        <v>96.9</v>
      </c>
      <c r="BQ22" s="220" t="s">
        <v>379</v>
      </c>
      <c r="BR22" s="220" t="s">
        <v>379</v>
      </c>
      <c r="BS22" s="220" t="s">
        <v>379</v>
      </c>
      <c r="BT22" s="220" t="s">
        <v>379</v>
      </c>
      <c r="BU22" s="220">
        <v>100</v>
      </c>
      <c r="BV22" s="220" t="s">
        <v>379</v>
      </c>
      <c r="BW22" s="210"/>
      <c r="BX22" s="207"/>
      <c r="BY22" s="207"/>
      <c r="BZ22" s="207"/>
      <c r="CA22" s="207"/>
      <c r="CB22" s="207"/>
      <c r="CC22" s="207"/>
      <c r="CD22" s="207"/>
      <c r="CE22" s="207"/>
      <c r="CF22" s="207"/>
      <c r="CG22" s="207"/>
      <c r="CH22" s="207"/>
      <c r="CI22" s="207"/>
      <c r="CJ22" s="207"/>
      <c r="CK22" s="207"/>
    </row>
    <row r="23" spans="1:89" s="208" customFormat="1" x14ac:dyDescent="0.2">
      <c r="A23" s="209" t="s">
        <v>46</v>
      </c>
      <c r="B23" s="220">
        <v>4.9000000000000004</v>
      </c>
      <c r="C23" s="220">
        <v>0</v>
      </c>
      <c r="D23" s="220">
        <v>3.6</v>
      </c>
      <c r="E23" s="220">
        <v>3.6</v>
      </c>
      <c r="F23" s="220">
        <v>7</v>
      </c>
      <c r="G23" s="220">
        <v>6.1</v>
      </c>
      <c r="H23" s="220">
        <v>3.6</v>
      </c>
      <c r="I23" s="220">
        <v>2.5</v>
      </c>
      <c r="J23" s="220" t="s">
        <v>379</v>
      </c>
      <c r="K23" s="220" t="s">
        <v>379</v>
      </c>
      <c r="L23" s="220" t="s">
        <v>379</v>
      </c>
      <c r="M23" s="220">
        <v>3</v>
      </c>
      <c r="N23" s="220">
        <v>0</v>
      </c>
      <c r="O23" s="220">
        <v>2.7</v>
      </c>
      <c r="P23" s="220">
        <v>2.9</v>
      </c>
      <c r="Q23" s="220">
        <v>2.1</v>
      </c>
      <c r="R23" s="220">
        <v>4.2</v>
      </c>
      <c r="S23" s="220">
        <v>4.5</v>
      </c>
      <c r="T23" s="220">
        <v>1.7</v>
      </c>
      <c r="U23" s="220">
        <v>2.1</v>
      </c>
      <c r="V23" s="220">
        <v>0</v>
      </c>
      <c r="W23" s="220">
        <v>1.6</v>
      </c>
      <c r="X23" s="220">
        <v>5.4</v>
      </c>
      <c r="Y23" s="220">
        <v>3</v>
      </c>
      <c r="Z23" s="220">
        <v>3.4</v>
      </c>
      <c r="AA23" s="220">
        <v>1.7</v>
      </c>
      <c r="AB23" s="220">
        <v>0</v>
      </c>
      <c r="AC23" s="220">
        <v>1.7</v>
      </c>
      <c r="AD23" s="220">
        <v>0.1</v>
      </c>
      <c r="AE23" s="220">
        <v>0</v>
      </c>
      <c r="AF23" s="220">
        <v>1.2</v>
      </c>
      <c r="AG23" s="220">
        <v>5.6</v>
      </c>
      <c r="AH23" s="220">
        <v>1.9</v>
      </c>
      <c r="AI23" s="220">
        <v>8.9</v>
      </c>
      <c r="AJ23" s="220">
        <v>4</v>
      </c>
      <c r="AK23" s="220">
        <v>3.7</v>
      </c>
      <c r="AL23" s="220">
        <v>3.3</v>
      </c>
      <c r="AM23" s="220" t="s">
        <v>379</v>
      </c>
      <c r="AN23" s="220">
        <v>0.8</v>
      </c>
      <c r="AO23" s="220">
        <v>2.4</v>
      </c>
      <c r="AP23" s="220" t="s">
        <v>379</v>
      </c>
      <c r="AQ23" s="220">
        <v>5.7</v>
      </c>
      <c r="AR23" s="220">
        <v>1.8</v>
      </c>
      <c r="AS23" s="220">
        <v>1.4</v>
      </c>
      <c r="AT23" s="220">
        <v>0.2</v>
      </c>
      <c r="AU23" s="220">
        <v>4.2</v>
      </c>
      <c r="AV23" s="220">
        <v>6.1</v>
      </c>
      <c r="AW23" s="220" t="s">
        <v>379</v>
      </c>
      <c r="AX23" s="220">
        <v>1.6</v>
      </c>
      <c r="AY23" s="220">
        <v>0</v>
      </c>
      <c r="AZ23" s="220">
        <v>0.2</v>
      </c>
      <c r="BA23" s="220">
        <v>1.6</v>
      </c>
      <c r="BB23" s="220">
        <v>0</v>
      </c>
      <c r="BC23" s="220" t="s">
        <v>379</v>
      </c>
      <c r="BD23" s="220">
        <v>1.4</v>
      </c>
      <c r="BE23" s="220">
        <v>2.5</v>
      </c>
      <c r="BF23" s="220">
        <v>2.1</v>
      </c>
      <c r="BG23" s="220">
        <v>9.6</v>
      </c>
      <c r="BH23" s="220">
        <v>1.5</v>
      </c>
      <c r="BI23" s="220">
        <v>0.3</v>
      </c>
      <c r="BJ23" s="220">
        <v>2.7</v>
      </c>
      <c r="BK23" s="220">
        <v>0.7</v>
      </c>
      <c r="BL23" s="210">
        <v>0</v>
      </c>
      <c r="BM23" s="220">
        <v>1.2</v>
      </c>
      <c r="BN23" s="220">
        <v>9.8000000000000007</v>
      </c>
      <c r="BO23" s="220" t="s">
        <v>379</v>
      </c>
      <c r="BP23" s="220">
        <v>9.6999999999999993</v>
      </c>
      <c r="BQ23" s="220">
        <v>1.7</v>
      </c>
      <c r="BR23" s="220" t="s">
        <v>379</v>
      </c>
      <c r="BS23" s="220">
        <v>1.4</v>
      </c>
      <c r="BT23" s="220">
        <v>3.7</v>
      </c>
      <c r="BU23" s="220">
        <v>2.7</v>
      </c>
      <c r="BV23" s="220">
        <v>3.6</v>
      </c>
      <c r="BW23" s="210"/>
      <c r="BX23" s="207"/>
      <c r="BY23" s="207"/>
      <c r="BZ23" s="207"/>
      <c r="CA23" s="207"/>
      <c r="CB23" s="207"/>
      <c r="CC23" s="207"/>
      <c r="CD23" s="207"/>
      <c r="CE23" s="207"/>
      <c r="CF23" s="207"/>
      <c r="CG23" s="207"/>
      <c r="CH23" s="207"/>
      <c r="CI23" s="207"/>
      <c r="CJ23" s="207"/>
      <c r="CK23" s="207"/>
    </row>
    <row r="24" spans="1:89" s="208" customFormat="1" x14ac:dyDescent="0.2">
      <c r="A24" s="209" t="s">
        <v>47</v>
      </c>
      <c r="B24" s="220">
        <v>95.6</v>
      </c>
      <c r="C24" s="220">
        <v>100</v>
      </c>
      <c r="D24" s="220">
        <v>100</v>
      </c>
      <c r="E24" s="220">
        <v>100</v>
      </c>
      <c r="F24" s="220">
        <v>100</v>
      </c>
      <c r="G24" s="220">
        <v>100</v>
      </c>
      <c r="H24" s="220">
        <v>100</v>
      </c>
      <c r="I24" s="220">
        <v>99.1</v>
      </c>
      <c r="J24" s="220">
        <v>98.3</v>
      </c>
      <c r="K24" s="220">
        <v>100</v>
      </c>
      <c r="L24" s="220">
        <v>100</v>
      </c>
      <c r="M24" s="220">
        <v>100</v>
      </c>
      <c r="N24" s="220">
        <v>97.3</v>
      </c>
      <c r="O24" s="220">
        <v>97.9</v>
      </c>
      <c r="P24" s="220">
        <v>99.7</v>
      </c>
      <c r="Q24" s="220">
        <v>100</v>
      </c>
      <c r="R24" s="220">
        <v>100</v>
      </c>
      <c r="S24" s="220">
        <v>98.9</v>
      </c>
      <c r="T24" s="220">
        <v>96.5</v>
      </c>
      <c r="U24" s="220">
        <v>99.2</v>
      </c>
      <c r="V24" s="220">
        <v>100</v>
      </c>
      <c r="W24" s="220">
        <v>98.4</v>
      </c>
      <c r="X24" s="220">
        <v>100</v>
      </c>
      <c r="Y24" s="220">
        <v>97</v>
      </c>
      <c r="Z24" s="220">
        <v>99.9</v>
      </c>
      <c r="AA24" s="220">
        <v>100</v>
      </c>
      <c r="AB24" s="220">
        <v>100</v>
      </c>
      <c r="AC24" s="220">
        <v>98.8</v>
      </c>
      <c r="AD24" s="220">
        <v>100</v>
      </c>
      <c r="AE24" s="220">
        <v>100</v>
      </c>
      <c r="AF24" s="220">
        <v>100</v>
      </c>
      <c r="AG24" s="220">
        <v>98.7</v>
      </c>
      <c r="AH24" s="220">
        <v>100</v>
      </c>
      <c r="AI24" s="220">
        <v>97.6</v>
      </c>
      <c r="AJ24" s="220">
        <v>100</v>
      </c>
      <c r="AK24" s="220">
        <v>95</v>
      </c>
      <c r="AL24" s="220">
        <v>95.1</v>
      </c>
      <c r="AM24" s="220">
        <v>100</v>
      </c>
      <c r="AN24" s="220">
        <v>98.4</v>
      </c>
      <c r="AO24" s="220">
        <v>96.7</v>
      </c>
      <c r="AP24" s="220">
        <v>100</v>
      </c>
      <c r="AQ24" s="220">
        <v>94.3</v>
      </c>
      <c r="AR24" s="220">
        <v>100</v>
      </c>
      <c r="AS24" s="220">
        <v>100</v>
      </c>
      <c r="AT24" s="220">
        <v>100</v>
      </c>
      <c r="AU24" s="220">
        <v>98.3</v>
      </c>
      <c r="AV24" s="220">
        <v>100</v>
      </c>
      <c r="AW24" s="220">
        <v>100</v>
      </c>
      <c r="AX24" s="220">
        <v>100</v>
      </c>
      <c r="AY24" s="220">
        <v>91.8</v>
      </c>
      <c r="AZ24" s="220">
        <v>100</v>
      </c>
      <c r="BA24" s="220">
        <v>100</v>
      </c>
      <c r="BB24" s="220">
        <v>100</v>
      </c>
      <c r="BC24" s="220">
        <v>100</v>
      </c>
      <c r="BD24" s="220">
        <v>92.1</v>
      </c>
      <c r="BE24" s="220">
        <v>100</v>
      </c>
      <c r="BF24" s="220">
        <v>97.6</v>
      </c>
      <c r="BG24" s="220">
        <v>100</v>
      </c>
      <c r="BH24" s="220">
        <v>94.9</v>
      </c>
      <c r="BI24" s="220">
        <v>100</v>
      </c>
      <c r="BJ24" s="220">
        <v>91.9</v>
      </c>
      <c r="BK24" s="220">
        <v>97.8</v>
      </c>
      <c r="BL24" s="210">
        <v>0</v>
      </c>
      <c r="BM24" s="220">
        <v>96.6</v>
      </c>
      <c r="BN24" s="220">
        <v>75.8</v>
      </c>
      <c r="BO24" s="220">
        <v>100</v>
      </c>
      <c r="BP24" s="220">
        <v>100</v>
      </c>
      <c r="BQ24" s="220">
        <v>99.8</v>
      </c>
      <c r="BR24" s="220">
        <v>100</v>
      </c>
      <c r="BS24" s="220">
        <v>92</v>
      </c>
      <c r="BT24" s="220">
        <v>100</v>
      </c>
      <c r="BU24" s="220">
        <v>98.5</v>
      </c>
      <c r="BV24" s="220">
        <v>92.2</v>
      </c>
      <c r="BW24" s="210"/>
      <c r="BX24" s="207"/>
      <c r="BY24" s="207"/>
      <c r="BZ24" s="207"/>
      <c r="CA24" s="207"/>
      <c r="CB24" s="207"/>
      <c r="CC24" s="207"/>
      <c r="CD24" s="207"/>
      <c r="CE24" s="207"/>
      <c r="CF24" s="207"/>
      <c r="CG24" s="207"/>
      <c r="CH24" s="207"/>
      <c r="CI24" s="207"/>
      <c r="CJ24" s="207"/>
      <c r="CK24" s="207"/>
    </row>
    <row r="25" spans="1:89" s="208" customFormat="1" x14ac:dyDescent="0.2">
      <c r="A25" s="509" t="s">
        <v>310</v>
      </c>
      <c r="B25" s="220" t="s">
        <v>379</v>
      </c>
      <c r="C25" s="220" t="s">
        <v>379</v>
      </c>
      <c r="D25" s="220" t="s">
        <v>379</v>
      </c>
      <c r="E25" s="220" t="s">
        <v>379</v>
      </c>
      <c r="F25" s="220" t="s">
        <v>379</v>
      </c>
      <c r="G25" s="220">
        <v>100</v>
      </c>
      <c r="H25" s="220" t="s">
        <v>379</v>
      </c>
      <c r="I25" s="220" t="s">
        <v>379</v>
      </c>
      <c r="J25" s="220">
        <v>100</v>
      </c>
      <c r="K25" s="220" t="s">
        <v>379</v>
      </c>
      <c r="L25" s="220" t="s">
        <v>379</v>
      </c>
      <c r="M25" s="220" t="s">
        <v>379</v>
      </c>
      <c r="N25" s="220" t="s">
        <v>379</v>
      </c>
      <c r="O25" s="220">
        <v>95</v>
      </c>
      <c r="P25" s="220">
        <v>100</v>
      </c>
      <c r="Q25" s="220">
        <v>100</v>
      </c>
      <c r="R25" s="220" t="s">
        <v>379</v>
      </c>
      <c r="S25" s="220" t="s">
        <v>379</v>
      </c>
      <c r="T25" s="220">
        <v>100</v>
      </c>
      <c r="U25" s="220">
        <v>100</v>
      </c>
      <c r="V25" s="220" t="s">
        <v>379</v>
      </c>
      <c r="W25" s="220" t="s">
        <v>379</v>
      </c>
      <c r="X25" s="220" t="s">
        <v>379</v>
      </c>
      <c r="Y25" s="220">
        <v>100</v>
      </c>
      <c r="Z25" s="220">
        <v>100</v>
      </c>
      <c r="AA25" s="220">
        <v>100</v>
      </c>
      <c r="AB25" s="220" t="s">
        <v>379</v>
      </c>
      <c r="AC25" s="220">
        <v>100</v>
      </c>
      <c r="AD25" s="220" t="s">
        <v>379</v>
      </c>
      <c r="AE25" s="220">
        <v>100</v>
      </c>
      <c r="AF25" s="220">
        <v>100</v>
      </c>
      <c r="AG25" s="220">
        <v>87.1</v>
      </c>
      <c r="AH25" s="220">
        <v>100</v>
      </c>
      <c r="AI25" s="220" t="s">
        <v>379</v>
      </c>
      <c r="AJ25" s="220" t="s">
        <v>379</v>
      </c>
      <c r="AK25" s="220" t="s">
        <v>379</v>
      </c>
      <c r="AL25" s="220">
        <v>100</v>
      </c>
      <c r="AM25" s="220" t="s">
        <v>379</v>
      </c>
      <c r="AN25" s="220">
        <v>100</v>
      </c>
      <c r="AO25" s="220">
        <v>100</v>
      </c>
      <c r="AP25" s="220" t="s">
        <v>379</v>
      </c>
      <c r="AQ25" s="220" t="s">
        <v>379</v>
      </c>
      <c r="AR25" s="220">
        <v>100</v>
      </c>
      <c r="AS25" s="220">
        <v>100</v>
      </c>
      <c r="AT25" s="220" t="s">
        <v>379</v>
      </c>
      <c r="AU25" s="220">
        <v>100</v>
      </c>
      <c r="AV25" s="220" t="s">
        <v>379</v>
      </c>
      <c r="AW25" s="220" t="s">
        <v>379</v>
      </c>
      <c r="AX25" s="220" t="s">
        <v>379</v>
      </c>
      <c r="AY25" s="220">
        <v>100</v>
      </c>
      <c r="AZ25" s="220" t="s">
        <v>379</v>
      </c>
      <c r="BA25" s="220" t="s">
        <v>379</v>
      </c>
      <c r="BB25" s="220" t="s">
        <v>379</v>
      </c>
      <c r="BC25" s="220" t="s">
        <v>379</v>
      </c>
      <c r="BD25" s="220">
        <v>93</v>
      </c>
      <c r="BE25" s="220">
        <v>100</v>
      </c>
      <c r="BF25" s="220">
        <v>100</v>
      </c>
      <c r="BG25" s="220" t="s">
        <v>379</v>
      </c>
      <c r="BH25" s="220">
        <v>100</v>
      </c>
      <c r="BI25" s="220">
        <v>100</v>
      </c>
      <c r="BJ25" s="220" t="s">
        <v>379</v>
      </c>
      <c r="BK25" s="220" t="s">
        <v>379</v>
      </c>
      <c r="BL25" s="210">
        <v>0</v>
      </c>
      <c r="BM25" s="220">
        <v>93.5</v>
      </c>
      <c r="BN25" s="220" t="s">
        <v>379</v>
      </c>
      <c r="BO25" s="220" t="s">
        <v>379</v>
      </c>
      <c r="BP25" s="220">
        <v>100</v>
      </c>
      <c r="BQ25" s="220">
        <v>100</v>
      </c>
      <c r="BR25" s="220" t="s">
        <v>379</v>
      </c>
      <c r="BS25" s="220">
        <v>100</v>
      </c>
      <c r="BT25" s="220">
        <v>100</v>
      </c>
      <c r="BU25" s="220">
        <v>100</v>
      </c>
      <c r="BV25" s="220" t="s">
        <v>379</v>
      </c>
      <c r="BW25" s="210"/>
      <c r="BX25" s="207"/>
      <c r="BY25" s="207"/>
      <c r="BZ25" s="207"/>
      <c r="CA25" s="207"/>
      <c r="CB25" s="207"/>
      <c r="CC25" s="207"/>
      <c r="CD25" s="207"/>
      <c r="CE25" s="207"/>
      <c r="CF25" s="207"/>
      <c r="CG25" s="207"/>
      <c r="CH25" s="207"/>
      <c r="CI25" s="207"/>
      <c r="CJ25" s="207"/>
      <c r="CK25" s="207"/>
    </row>
    <row r="26" spans="1:89" s="208" customFormat="1" x14ac:dyDescent="0.2">
      <c r="A26" s="509" t="s">
        <v>354</v>
      </c>
      <c r="B26" s="220">
        <v>100</v>
      </c>
      <c r="C26" s="220">
        <v>100</v>
      </c>
      <c r="D26" s="220">
        <v>100</v>
      </c>
      <c r="E26" s="220">
        <v>100</v>
      </c>
      <c r="F26" s="220">
        <v>99.2</v>
      </c>
      <c r="G26" s="220">
        <v>100</v>
      </c>
      <c r="H26" s="220">
        <v>100</v>
      </c>
      <c r="I26" s="220">
        <v>100</v>
      </c>
      <c r="J26" s="220">
        <v>100</v>
      </c>
      <c r="K26" s="220">
        <v>100</v>
      </c>
      <c r="L26" s="220">
        <v>100</v>
      </c>
      <c r="M26" s="220">
        <v>95.7</v>
      </c>
      <c r="N26" s="220">
        <v>100</v>
      </c>
      <c r="O26" s="220">
        <v>99.7</v>
      </c>
      <c r="P26" s="220">
        <v>100</v>
      </c>
      <c r="Q26" s="220">
        <v>100</v>
      </c>
      <c r="R26" s="220">
        <v>100</v>
      </c>
      <c r="S26" s="220">
        <v>100</v>
      </c>
      <c r="T26" s="220">
        <v>93.3</v>
      </c>
      <c r="U26" s="220">
        <v>99.3</v>
      </c>
      <c r="V26" s="220">
        <v>100</v>
      </c>
      <c r="W26" s="220">
        <v>100</v>
      </c>
      <c r="X26" s="220">
        <v>100</v>
      </c>
      <c r="Y26" s="220">
        <v>94.1</v>
      </c>
      <c r="Z26" s="220">
        <v>100</v>
      </c>
      <c r="AA26" s="220">
        <v>100</v>
      </c>
      <c r="AB26" s="220">
        <v>90.9</v>
      </c>
      <c r="AC26" s="220">
        <v>99.9</v>
      </c>
      <c r="AD26" s="220">
        <v>100</v>
      </c>
      <c r="AE26" s="220">
        <v>100</v>
      </c>
      <c r="AF26" s="220">
        <v>100</v>
      </c>
      <c r="AG26" s="220">
        <v>97.3</v>
      </c>
      <c r="AH26" s="220">
        <v>100</v>
      </c>
      <c r="AI26" s="220">
        <v>98.6</v>
      </c>
      <c r="AJ26" s="220">
        <v>100</v>
      </c>
      <c r="AK26" s="220">
        <v>100</v>
      </c>
      <c r="AL26" s="220">
        <v>100</v>
      </c>
      <c r="AM26" s="220">
        <v>100</v>
      </c>
      <c r="AN26" s="220">
        <v>100</v>
      </c>
      <c r="AO26" s="220">
        <v>98.6</v>
      </c>
      <c r="AP26" s="220">
        <v>100</v>
      </c>
      <c r="AQ26" s="220">
        <v>91.2</v>
      </c>
      <c r="AR26" s="220">
        <v>100</v>
      </c>
      <c r="AS26" s="220">
        <v>100</v>
      </c>
      <c r="AT26" s="220">
        <v>89.7</v>
      </c>
      <c r="AU26" s="220">
        <v>100</v>
      </c>
      <c r="AV26" s="220">
        <v>100</v>
      </c>
      <c r="AW26" s="220">
        <v>87.5</v>
      </c>
      <c r="AX26" s="220">
        <v>99.6</v>
      </c>
      <c r="AY26" s="220">
        <v>98</v>
      </c>
      <c r="AZ26" s="220">
        <v>100</v>
      </c>
      <c r="BA26" s="220">
        <v>100</v>
      </c>
      <c r="BB26" s="220">
        <v>100</v>
      </c>
      <c r="BC26" s="220">
        <v>100</v>
      </c>
      <c r="BD26" s="220">
        <v>100</v>
      </c>
      <c r="BE26" s="220">
        <v>100</v>
      </c>
      <c r="BF26" s="220">
        <v>100</v>
      </c>
      <c r="BG26" s="220">
        <v>100</v>
      </c>
      <c r="BH26" s="220">
        <v>100</v>
      </c>
      <c r="BI26" s="220">
        <v>100</v>
      </c>
      <c r="BJ26" s="220">
        <v>100</v>
      </c>
      <c r="BK26" s="220">
        <v>100</v>
      </c>
      <c r="BL26" s="210">
        <v>0</v>
      </c>
      <c r="BM26" s="220">
        <v>100</v>
      </c>
      <c r="BN26" s="220">
        <v>100</v>
      </c>
      <c r="BO26" s="220">
        <v>100</v>
      </c>
      <c r="BP26" s="220">
        <v>100</v>
      </c>
      <c r="BQ26" s="220">
        <v>100</v>
      </c>
      <c r="BR26" s="220">
        <v>100</v>
      </c>
      <c r="BS26" s="220">
        <v>100</v>
      </c>
      <c r="BT26" s="220">
        <v>100</v>
      </c>
      <c r="BU26" s="220">
        <v>100</v>
      </c>
      <c r="BV26" s="220">
        <v>100</v>
      </c>
      <c r="BW26" s="210"/>
      <c r="BX26" s="207"/>
      <c r="BY26" s="207"/>
      <c r="BZ26" s="207"/>
      <c r="CA26" s="207"/>
      <c r="CB26" s="207"/>
      <c r="CC26" s="207"/>
      <c r="CD26" s="207"/>
      <c r="CE26" s="207"/>
      <c r="CF26" s="207"/>
      <c r="CG26" s="207"/>
      <c r="CH26" s="207"/>
      <c r="CI26" s="207"/>
      <c r="CJ26" s="207"/>
      <c r="CK26" s="207"/>
    </row>
    <row r="27" spans="1:89" s="554" customFormat="1" ht="24" x14ac:dyDescent="0.2">
      <c r="A27" s="553" t="s">
        <v>355</v>
      </c>
      <c r="B27" s="220">
        <v>96.9</v>
      </c>
      <c r="C27" s="220" t="s">
        <v>379</v>
      </c>
      <c r="D27" s="220">
        <v>100</v>
      </c>
      <c r="E27" s="220">
        <v>100</v>
      </c>
      <c r="F27" s="220">
        <v>100</v>
      </c>
      <c r="G27" s="220">
        <v>100</v>
      </c>
      <c r="H27" s="220">
        <v>100</v>
      </c>
      <c r="I27" s="220">
        <v>97.8</v>
      </c>
      <c r="J27" s="220">
        <v>100</v>
      </c>
      <c r="K27" s="220" t="s">
        <v>379</v>
      </c>
      <c r="L27" s="220">
        <v>100</v>
      </c>
      <c r="M27" s="220">
        <v>100</v>
      </c>
      <c r="N27" s="220">
        <v>100</v>
      </c>
      <c r="O27" s="220">
        <v>98.4</v>
      </c>
      <c r="P27" s="220">
        <v>100</v>
      </c>
      <c r="Q27" s="220" t="s">
        <v>379</v>
      </c>
      <c r="R27" s="220">
        <v>100</v>
      </c>
      <c r="S27" s="220">
        <v>100</v>
      </c>
      <c r="T27" s="220">
        <v>100</v>
      </c>
      <c r="U27" s="220">
        <v>100</v>
      </c>
      <c r="V27" s="220">
        <v>100</v>
      </c>
      <c r="W27" s="220">
        <v>100</v>
      </c>
      <c r="X27" s="220">
        <v>100</v>
      </c>
      <c r="Y27" s="220">
        <v>100</v>
      </c>
      <c r="Z27" s="220">
        <v>100</v>
      </c>
      <c r="AA27" s="220">
        <v>100</v>
      </c>
      <c r="AB27" s="220">
        <v>100</v>
      </c>
      <c r="AC27" s="220">
        <v>100</v>
      </c>
      <c r="AD27" s="220">
        <v>100</v>
      </c>
      <c r="AE27" s="220" t="s">
        <v>379</v>
      </c>
      <c r="AF27" s="220">
        <v>100</v>
      </c>
      <c r="AG27" s="220">
        <v>99.7</v>
      </c>
      <c r="AH27" s="220">
        <v>100</v>
      </c>
      <c r="AI27" s="220">
        <v>100</v>
      </c>
      <c r="AJ27" s="220" t="s">
        <v>379</v>
      </c>
      <c r="AK27" s="220">
        <v>100</v>
      </c>
      <c r="AL27" s="220">
        <v>100</v>
      </c>
      <c r="AM27" s="220">
        <v>100</v>
      </c>
      <c r="AN27" s="220">
        <v>100</v>
      </c>
      <c r="AO27" s="220">
        <v>100</v>
      </c>
      <c r="AP27" s="220">
        <v>100</v>
      </c>
      <c r="AQ27" s="220">
        <v>100</v>
      </c>
      <c r="AR27" s="220">
        <v>100</v>
      </c>
      <c r="AS27" s="220">
        <v>95.8</v>
      </c>
      <c r="AT27" s="220">
        <v>100</v>
      </c>
      <c r="AU27" s="220">
        <v>100</v>
      </c>
      <c r="AV27" s="220">
        <v>100</v>
      </c>
      <c r="AW27" s="220">
        <v>100</v>
      </c>
      <c r="AX27" s="220">
        <v>100</v>
      </c>
      <c r="AY27" s="220">
        <v>100</v>
      </c>
      <c r="AZ27" s="220">
        <v>100</v>
      </c>
      <c r="BA27" s="220">
        <v>100</v>
      </c>
      <c r="BB27" s="220" t="s">
        <v>379</v>
      </c>
      <c r="BC27" s="220" t="s">
        <v>379</v>
      </c>
      <c r="BD27" s="220">
        <v>100</v>
      </c>
      <c r="BE27" s="220">
        <v>93.8</v>
      </c>
      <c r="BF27" s="220">
        <v>100</v>
      </c>
      <c r="BG27" s="220">
        <v>100</v>
      </c>
      <c r="BH27" s="220" t="s">
        <v>379</v>
      </c>
      <c r="BI27" s="220" t="s">
        <v>379</v>
      </c>
      <c r="BJ27" s="220">
        <v>100</v>
      </c>
      <c r="BK27" s="220">
        <v>100</v>
      </c>
      <c r="BL27" s="220">
        <v>0</v>
      </c>
      <c r="BM27" s="220">
        <v>100</v>
      </c>
      <c r="BN27" s="220">
        <v>100</v>
      </c>
      <c r="BO27" s="220">
        <v>100</v>
      </c>
      <c r="BP27" s="220">
        <v>100</v>
      </c>
      <c r="BQ27" s="220">
        <v>100</v>
      </c>
      <c r="BR27" s="220" t="s">
        <v>379</v>
      </c>
      <c r="BS27" s="220" t="s">
        <v>379</v>
      </c>
      <c r="BT27" s="220">
        <v>100</v>
      </c>
      <c r="BU27" s="220">
        <v>100</v>
      </c>
      <c r="BV27" s="220">
        <v>100</v>
      </c>
      <c r="BW27" s="220"/>
      <c r="BX27" s="218"/>
      <c r="BY27" s="218"/>
      <c r="BZ27" s="218"/>
      <c r="CA27" s="218"/>
      <c r="CB27" s="218"/>
      <c r="CC27" s="218"/>
      <c r="CD27" s="218"/>
      <c r="CE27" s="218"/>
      <c r="CF27" s="218"/>
      <c r="CG27" s="218"/>
      <c r="CH27" s="218"/>
      <c r="CI27" s="218"/>
      <c r="CJ27" s="218"/>
      <c r="CK27" s="218"/>
    </row>
    <row r="28" spans="1:89" s="208" customFormat="1" ht="18" customHeight="1" x14ac:dyDescent="0.2">
      <c r="A28" s="216" t="s">
        <v>30</v>
      </c>
      <c r="B28" s="210"/>
      <c r="C28" s="210"/>
      <c r="D28" s="210"/>
      <c r="E28" s="210"/>
      <c r="F28" s="210"/>
      <c r="G28" s="210"/>
      <c r="H28" s="210"/>
      <c r="I28" s="499"/>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07"/>
      <c r="BY28" s="207"/>
      <c r="BZ28" s="207"/>
      <c r="CA28" s="207"/>
      <c r="CB28" s="207"/>
      <c r="CC28" s="207"/>
      <c r="CD28" s="207"/>
      <c r="CE28" s="207"/>
      <c r="CF28" s="207"/>
      <c r="CG28" s="207"/>
      <c r="CH28" s="207"/>
      <c r="CI28" s="207"/>
      <c r="CJ28" s="207"/>
      <c r="CK28" s="207"/>
    </row>
    <row r="29" spans="1:89" s="208" customFormat="1" x14ac:dyDescent="0.2">
      <c r="A29" s="209" t="s">
        <v>26</v>
      </c>
      <c r="B29" s="210">
        <v>16.73</v>
      </c>
      <c r="C29" s="210">
        <v>3.43</v>
      </c>
      <c r="D29" s="210">
        <v>2.61</v>
      </c>
      <c r="E29" s="210">
        <v>9.57</v>
      </c>
      <c r="F29" s="210">
        <v>0.98</v>
      </c>
      <c r="G29" s="210">
        <v>1.98</v>
      </c>
      <c r="H29" s="210">
        <v>3.66</v>
      </c>
      <c r="I29" s="210">
        <v>3.46</v>
      </c>
      <c r="J29" s="210">
        <v>10.97</v>
      </c>
      <c r="K29" s="210">
        <v>2.3199999999999998</v>
      </c>
      <c r="L29" s="210">
        <v>1.78</v>
      </c>
      <c r="M29" s="210">
        <v>1.54</v>
      </c>
      <c r="N29" s="210">
        <v>1.24</v>
      </c>
      <c r="O29" s="210">
        <v>5.34</v>
      </c>
      <c r="P29" s="210">
        <v>1.53</v>
      </c>
      <c r="Q29" s="210">
        <v>1.02</v>
      </c>
      <c r="R29" s="210">
        <v>1.23</v>
      </c>
      <c r="S29" s="210">
        <v>1.05</v>
      </c>
      <c r="T29" s="210">
        <v>5.37</v>
      </c>
      <c r="U29" s="210">
        <v>5.44</v>
      </c>
      <c r="V29" s="210">
        <v>11.37</v>
      </c>
      <c r="W29" s="210">
        <v>1.49</v>
      </c>
      <c r="X29" s="210">
        <v>2.38</v>
      </c>
      <c r="Y29" s="210">
        <v>3.41</v>
      </c>
      <c r="Z29" s="210">
        <v>12.14</v>
      </c>
      <c r="AA29" s="210">
        <v>2.5099999999999998</v>
      </c>
      <c r="AB29" s="210">
        <v>6.97</v>
      </c>
      <c r="AC29" s="210">
        <v>4.97</v>
      </c>
      <c r="AD29" s="210">
        <v>8.36</v>
      </c>
      <c r="AE29" s="210">
        <v>4.6100000000000003</v>
      </c>
      <c r="AF29" s="210">
        <v>10.46</v>
      </c>
      <c r="AG29" s="210">
        <v>27.42</v>
      </c>
      <c r="AH29" s="210">
        <v>1.67</v>
      </c>
      <c r="AI29" s="210">
        <v>2.14</v>
      </c>
      <c r="AJ29" s="210">
        <v>1.42</v>
      </c>
      <c r="AK29" s="210">
        <v>4.91</v>
      </c>
      <c r="AL29" s="210">
        <v>0.87</v>
      </c>
      <c r="AM29" s="210">
        <v>3.36</v>
      </c>
      <c r="AN29" s="210">
        <v>8.17</v>
      </c>
      <c r="AO29" s="210">
        <v>1.02</v>
      </c>
      <c r="AP29" s="210">
        <v>1.63</v>
      </c>
      <c r="AQ29" s="210">
        <v>8.41</v>
      </c>
      <c r="AR29" s="210">
        <v>7.08</v>
      </c>
      <c r="AS29" s="210">
        <v>5.56</v>
      </c>
      <c r="AT29" s="210">
        <v>3.55</v>
      </c>
      <c r="AU29" s="210">
        <v>2.73</v>
      </c>
      <c r="AV29" s="210">
        <v>2.81</v>
      </c>
      <c r="AW29" s="210">
        <v>7.43</v>
      </c>
      <c r="AX29" s="210">
        <v>2.6</v>
      </c>
      <c r="AY29" s="210">
        <v>4.12</v>
      </c>
      <c r="AZ29" s="210">
        <v>1.64</v>
      </c>
      <c r="BA29" s="210">
        <v>6.86</v>
      </c>
      <c r="BB29" s="210">
        <v>3.97</v>
      </c>
      <c r="BC29" s="210">
        <v>1.1000000000000001</v>
      </c>
      <c r="BD29" s="210">
        <v>2.73</v>
      </c>
      <c r="BE29" s="210">
        <v>10.68</v>
      </c>
      <c r="BF29" s="210">
        <v>2.65</v>
      </c>
      <c r="BG29" s="210">
        <v>0.23</v>
      </c>
      <c r="BH29" s="210">
        <v>4.41</v>
      </c>
      <c r="BI29" s="210">
        <v>4.7300000000000004</v>
      </c>
      <c r="BJ29" s="210">
        <v>1.93</v>
      </c>
      <c r="BK29" s="210">
        <v>1.04</v>
      </c>
      <c r="BL29" s="210">
        <v>0</v>
      </c>
      <c r="BM29" s="210">
        <v>21.19</v>
      </c>
      <c r="BN29" s="210">
        <v>20.97</v>
      </c>
      <c r="BO29" s="210">
        <v>0.37</v>
      </c>
      <c r="BP29" s="210">
        <v>9.08</v>
      </c>
      <c r="BQ29" s="210">
        <v>4.99</v>
      </c>
      <c r="BR29" s="210">
        <v>16.04</v>
      </c>
      <c r="BS29" s="210">
        <v>23.05</v>
      </c>
      <c r="BT29" s="210">
        <v>9.4499999999999993</v>
      </c>
      <c r="BU29" s="210">
        <v>4.95</v>
      </c>
      <c r="BV29" s="210">
        <v>1.26</v>
      </c>
      <c r="BW29" s="210"/>
      <c r="BX29" s="207"/>
      <c r="BY29" s="207"/>
      <c r="BZ29" s="207"/>
      <c r="CA29" s="207"/>
      <c r="CB29" s="207"/>
      <c r="CC29" s="207"/>
      <c r="CD29" s="207"/>
      <c r="CE29" s="207"/>
      <c r="CF29" s="207"/>
      <c r="CG29" s="207"/>
      <c r="CH29" s="207"/>
      <c r="CI29" s="207"/>
      <c r="CJ29" s="207"/>
      <c r="CK29" s="207"/>
    </row>
    <row r="30" spans="1:89" s="208" customFormat="1" x14ac:dyDescent="0.2">
      <c r="A30" s="209" t="s">
        <v>27</v>
      </c>
      <c r="B30" s="210">
        <v>8.15</v>
      </c>
      <c r="C30" s="210">
        <v>1.1200000000000001</v>
      </c>
      <c r="D30" s="210">
        <v>2.2599999999999998</v>
      </c>
      <c r="E30" s="210">
        <v>1.38</v>
      </c>
      <c r="F30" s="210">
        <v>1.36</v>
      </c>
      <c r="G30" s="210">
        <v>1.1599999999999999</v>
      </c>
      <c r="H30" s="210">
        <v>3.41</v>
      </c>
      <c r="I30" s="210">
        <v>2.97</v>
      </c>
      <c r="J30" s="210">
        <v>2.39</v>
      </c>
      <c r="K30" s="210">
        <v>2.85</v>
      </c>
      <c r="L30" s="210">
        <v>3.81</v>
      </c>
      <c r="M30" s="210">
        <v>1.02</v>
      </c>
      <c r="N30" s="210">
        <v>0.47</v>
      </c>
      <c r="O30" s="210">
        <v>2.72</v>
      </c>
      <c r="P30" s="210">
        <v>1.29</v>
      </c>
      <c r="Q30" s="210">
        <v>2.4300000000000002</v>
      </c>
      <c r="R30" s="210">
        <v>0.51</v>
      </c>
      <c r="S30" s="210">
        <v>0.4</v>
      </c>
      <c r="T30" s="210">
        <v>3.58</v>
      </c>
      <c r="U30" s="210">
        <v>3.4</v>
      </c>
      <c r="V30" s="210">
        <v>3.19</v>
      </c>
      <c r="W30" s="210">
        <v>1.23</v>
      </c>
      <c r="X30" s="210">
        <v>1.7</v>
      </c>
      <c r="Y30" s="210">
        <v>4.01</v>
      </c>
      <c r="Z30" s="210">
        <v>3.41</v>
      </c>
      <c r="AA30" s="210">
        <v>1.99</v>
      </c>
      <c r="AB30" s="210">
        <v>1.34</v>
      </c>
      <c r="AC30" s="210">
        <v>2.09</v>
      </c>
      <c r="AD30" s="210">
        <v>4.25</v>
      </c>
      <c r="AE30" s="210">
        <v>1.67</v>
      </c>
      <c r="AF30" s="210">
        <v>3.64</v>
      </c>
      <c r="AG30" s="210">
        <v>4.63</v>
      </c>
      <c r="AH30" s="210">
        <v>1.53</v>
      </c>
      <c r="AI30" s="210">
        <v>1.1000000000000001</v>
      </c>
      <c r="AJ30" s="210">
        <v>1.1100000000000001</v>
      </c>
      <c r="AK30" s="210">
        <v>3.33</v>
      </c>
      <c r="AL30" s="210">
        <v>0.69</v>
      </c>
      <c r="AM30" s="210">
        <v>2.4500000000000002</v>
      </c>
      <c r="AN30" s="210">
        <v>4.22</v>
      </c>
      <c r="AO30" s="210">
        <v>1.38</v>
      </c>
      <c r="AP30" s="210">
        <v>0.98</v>
      </c>
      <c r="AQ30" s="210">
        <v>1.02</v>
      </c>
      <c r="AR30" s="210">
        <v>1.39</v>
      </c>
      <c r="AS30" s="210">
        <v>2.21</v>
      </c>
      <c r="AT30" s="210">
        <v>0.42</v>
      </c>
      <c r="AU30" s="210">
        <v>1.72</v>
      </c>
      <c r="AV30" s="210">
        <v>3.07</v>
      </c>
      <c r="AW30" s="210">
        <v>3.1</v>
      </c>
      <c r="AX30" s="210">
        <v>2.52</v>
      </c>
      <c r="AY30" s="210">
        <v>5.94</v>
      </c>
      <c r="AZ30" s="210">
        <v>2.38</v>
      </c>
      <c r="BA30" s="210">
        <v>2.39</v>
      </c>
      <c r="BB30" s="210">
        <v>3.04</v>
      </c>
      <c r="BC30" s="210">
        <v>0.69</v>
      </c>
      <c r="BD30" s="210">
        <v>1.41</v>
      </c>
      <c r="BE30" s="210">
        <v>2.54</v>
      </c>
      <c r="BF30" s="210">
        <v>3.53</v>
      </c>
      <c r="BG30" s="210">
        <v>0.12</v>
      </c>
      <c r="BH30" s="210">
        <v>2.09</v>
      </c>
      <c r="BI30" s="210">
        <v>1.28</v>
      </c>
      <c r="BJ30" s="210">
        <v>1.95</v>
      </c>
      <c r="BK30" s="210">
        <v>2.14</v>
      </c>
      <c r="BL30" s="210">
        <v>0</v>
      </c>
      <c r="BM30" s="210">
        <v>2.91</v>
      </c>
      <c r="BN30" s="210">
        <v>3.67</v>
      </c>
      <c r="BO30" s="210">
        <v>0.41</v>
      </c>
      <c r="BP30" s="210">
        <v>3.95</v>
      </c>
      <c r="BQ30" s="210">
        <v>3.6</v>
      </c>
      <c r="BR30" s="210">
        <v>3.23</v>
      </c>
      <c r="BS30" s="210">
        <v>4.16</v>
      </c>
      <c r="BT30" s="210">
        <v>1.53</v>
      </c>
      <c r="BU30" s="210">
        <v>2.8</v>
      </c>
      <c r="BV30" s="210">
        <v>1.54</v>
      </c>
      <c r="BW30" s="210"/>
      <c r="BX30" s="207"/>
      <c r="BY30" s="207"/>
      <c r="BZ30" s="207"/>
      <c r="CA30" s="207"/>
      <c r="CB30" s="207"/>
      <c r="CC30" s="207"/>
      <c r="CD30" s="207"/>
      <c r="CE30" s="207"/>
      <c r="CF30" s="207"/>
      <c r="CG30" s="207"/>
      <c r="CH30" s="207"/>
      <c r="CI30" s="207"/>
      <c r="CJ30" s="207"/>
      <c r="CK30" s="207"/>
    </row>
    <row r="31" spans="1:89" s="218" customFormat="1" ht="14.25" customHeight="1" x14ac:dyDescent="0.2">
      <c r="A31" s="219" t="s">
        <v>28</v>
      </c>
      <c r="B31" s="220">
        <v>2.0499999999999998</v>
      </c>
      <c r="C31" s="220">
        <v>3.07</v>
      </c>
      <c r="D31" s="220">
        <v>1.1599999999999999</v>
      </c>
      <c r="E31" s="220">
        <v>6.95</v>
      </c>
      <c r="F31" s="220">
        <v>0.72</v>
      </c>
      <c r="G31" s="220">
        <v>1.7</v>
      </c>
      <c r="H31" s="220">
        <v>1.07</v>
      </c>
      <c r="I31" s="220">
        <v>1.17</v>
      </c>
      <c r="J31" s="220">
        <v>4.59</v>
      </c>
      <c r="K31" s="220">
        <v>0.81</v>
      </c>
      <c r="L31" s="220">
        <v>0.47</v>
      </c>
      <c r="M31" s="220">
        <v>1.51</v>
      </c>
      <c r="N31" s="220">
        <v>2.65</v>
      </c>
      <c r="O31" s="220">
        <v>1.97</v>
      </c>
      <c r="P31" s="220">
        <v>1.18</v>
      </c>
      <c r="Q31" s="220">
        <v>0.42</v>
      </c>
      <c r="R31" s="220">
        <v>2.39</v>
      </c>
      <c r="S31" s="220">
        <v>2.66</v>
      </c>
      <c r="T31" s="220">
        <v>1.5</v>
      </c>
      <c r="U31" s="220">
        <v>1.6</v>
      </c>
      <c r="V31" s="220">
        <v>3.56</v>
      </c>
      <c r="W31" s="220">
        <v>1.22</v>
      </c>
      <c r="X31" s="220">
        <v>1.4</v>
      </c>
      <c r="Y31" s="220">
        <v>0.85</v>
      </c>
      <c r="Z31" s="220">
        <v>3.56</v>
      </c>
      <c r="AA31" s="220">
        <v>1.26</v>
      </c>
      <c r="AB31" s="220">
        <v>5.21</v>
      </c>
      <c r="AC31" s="220">
        <v>2.38</v>
      </c>
      <c r="AD31" s="220">
        <v>1.97</v>
      </c>
      <c r="AE31" s="220">
        <v>2.75</v>
      </c>
      <c r="AF31" s="220">
        <v>2.88</v>
      </c>
      <c r="AG31" s="220">
        <v>5.93</v>
      </c>
      <c r="AH31" s="220">
        <v>1.1000000000000001</v>
      </c>
      <c r="AI31" s="220">
        <v>1.95</v>
      </c>
      <c r="AJ31" s="220">
        <v>1.28</v>
      </c>
      <c r="AK31" s="220">
        <v>1.48</v>
      </c>
      <c r="AL31" s="220">
        <v>1.26</v>
      </c>
      <c r="AM31" s="220">
        <v>1.37</v>
      </c>
      <c r="AN31" s="220">
        <v>1.94</v>
      </c>
      <c r="AO31" s="220">
        <v>0.74</v>
      </c>
      <c r="AP31" s="220">
        <v>1.65</v>
      </c>
      <c r="AQ31" s="220">
        <v>8.2899999999999991</v>
      </c>
      <c r="AR31" s="220">
        <v>5.09</v>
      </c>
      <c r="AS31" s="220">
        <v>2.5099999999999998</v>
      </c>
      <c r="AT31" s="220">
        <v>8.3800000000000008</v>
      </c>
      <c r="AU31" s="220">
        <v>1.59</v>
      </c>
      <c r="AV31" s="220">
        <v>0.91</v>
      </c>
      <c r="AW31" s="220">
        <v>2.4</v>
      </c>
      <c r="AX31" s="220">
        <v>1.03</v>
      </c>
      <c r="AY31" s="220">
        <v>0.69</v>
      </c>
      <c r="AZ31" s="220">
        <v>0.69</v>
      </c>
      <c r="BA31" s="220">
        <v>2.87</v>
      </c>
      <c r="BB31" s="220">
        <v>1.3</v>
      </c>
      <c r="BC31" s="220">
        <v>1.6</v>
      </c>
      <c r="BD31" s="220">
        <v>1.93</v>
      </c>
      <c r="BE31" s="220">
        <v>4.2</v>
      </c>
      <c r="BF31" s="220">
        <v>0.75</v>
      </c>
      <c r="BG31" s="220">
        <v>1.91</v>
      </c>
      <c r="BH31" s="220">
        <v>2.12</v>
      </c>
      <c r="BI31" s="220">
        <v>3.7</v>
      </c>
      <c r="BJ31" s="220">
        <v>0.99</v>
      </c>
      <c r="BK31" s="220">
        <v>0.49</v>
      </c>
      <c r="BL31" s="220">
        <v>0</v>
      </c>
      <c r="BM31" s="220">
        <v>7.27</v>
      </c>
      <c r="BN31" s="220">
        <v>5.72</v>
      </c>
      <c r="BO31" s="220">
        <v>0.9</v>
      </c>
      <c r="BP31" s="220">
        <v>2.2999999999999998</v>
      </c>
      <c r="BQ31" s="220">
        <v>1.39</v>
      </c>
      <c r="BR31" s="220">
        <v>4.96</v>
      </c>
      <c r="BS31" s="220">
        <v>5.55</v>
      </c>
      <c r="BT31" s="220">
        <v>6.2</v>
      </c>
      <c r="BU31" s="220">
        <v>1.77</v>
      </c>
      <c r="BV31" s="220">
        <v>0.82</v>
      </c>
      <c r="BW31" s="220"/>
    </row>
    <row r="32" spans="1:89" s="218" customFormat="1" ht="17.25" customHeight="1" x14ac:dyDescent="0.2">
      <c r="A32" s="216" t="s">
        <v>199</v>
      </c>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17"/>
    </row>
    <row r="33" spans="1:89" s="218" customFormat="1" ht="14.25" customHeight="1" x14ac:dyDescent="0.2">
      <c r="A33" s="209" t="s">
        <v>26</v>
      </c>
      <c r="B33" s="220">
        <v>11.91</v>
      </c>
      <c r="C33" s="220">
        <v>3.43</v>
      </c>
      <c r="D33" s="220">
        <v>1.82</v>
      </c>
      <c r="E33" s="220">
        <v>3.04</v>
      </c>
      <c r="F33" s="220">
        <v>0.56000000000000005</v>
      </c>
      <c r="G33" s="220">
        <v>1.98</v>
      </c>
      <c r="H33" s="220">
        <v>2.67</v>
      </c>
      <c r="I33" s="220">
        <v>3.22</v>
      </c>
      <c r="J33" s="220">
        <v>2.87</v>
      </c>
      <c r="K33" s="220">
        <v>2.1800000000000002</v>
      </c>
      <c r="L33" s="220">
        <v>0.87</v>
      </c>
      <c r="M33" s="220">
        <v>0.04</v>
      </c>
      <c r="N33" s="220">
        <v>1.05</v>
      </c>
      <c r="O33" s="220">
        <v>1.49</v>
      </c>
      <c r="P33" s="220">
        <v>1.23</v>
      </c>
      <c r="Q33" s="220">
        <v>0.94</v>
      </c>
      <c r="R33" s="220">
        <v>0.41</v>
      </c>
      <c r="S33" s="220">
        <v>1.05</v>
      </c>
      <c r="T33" s="220">
        <v>2.2400000000000002</v>
      </c>
      <c r="U33" s="220">
        <v>4</v>
      </c>
      <c r="V33" s="220">
        <v>0.1</v>
      </c>
      <c r="W33" s="220">
        <v>1.35</v>
      </c>
      <c r="X33" s="220">
        <v>2.38</v>
      </c>
      <c r="Y33" s="220">
        <v>2.21</v>
      </c>
      <c r="Z33" s="220">
        <v>9.69</v>
      </c>
      <c r="AA33" s="220">
        <v>2.08</v>
      </c>
      <c r="AB33" s="220">
        <v>5.32</v>
      </c>
      <c r="AC33" s="220">
        <v>4.3600000000000003</v>
      </c>
      <c r="AD33" s="220">
        <v>0.02</v>
      </c>
      <c r="AE33" s="220">
        <v>1.0900000000000001</v>
      </c>
      <c r="AF33" s="220">
        <v>9.84</v>
      </c>
      <c r="AG33" s="220">
        <v>26.57</v>
      </c>
      <c r="AH33" s="220">
        <v>0.04</v>
      </c>
      <c r="AI33" s="220">
        <v>2.1</v>
      </c>
      <c r="AJ33" s="220">
        <v>0.36</v>
      </c>
      <c r="AK33" s="220">
        <v>4.87</v>
      </c>
      <c r="AL33" s="220">
        <v>0.87</v>
      </c>
      <c r="AM33" s="220">
        <v>2.48</v>
      </c>
      <c r="AN33" s="220">
        <v>2.06</v>
      </c>
      <c r="AO33" s="220">
        <v>0.99</v>
      </c>
      <c r="AP33" s="220">
        <v>1.46</v>
      </c>
      <c r="AQ33" s="220">
        <v>7.94</v>
      </c>
      <c r="AR33" s="220">
        <v>0.78</v>
      </c>
      <c r="AS33" s="220">
        <v>5.31</v>
      </c>
      <c r="AT33" s="220">
        <v>3.55</v>
      </c>
      <c r="AU33" s="220">
        <v>2.04</v>
      </c>
      <c r="AV33" s="220">
        <v>2.3199999999999998</v>
      </c>
      <c r="AW33" s="220">
        <v>3.89</v>
      </c>
      <c r="AX33" s="220">
        <v>0.83</v>
      </c>
      <c r="AY33" s="220">
        <v>2.5099999999999998</v>
      </c>
      <c r="AZ33" s="220">
        <v>1.1299999999999999</v>
      </c>
      <c r="BA33" s="220">
        <v>6.86</v>
      </c>
      <c r="BB33" s="220">
        <v>0.91</v>
      </c>
      <c r="BC33" s="220">
        <v>1.1000000000000001</v>
      </c>
      <c r="BD33" s="220">
        <v>2.73</v>
      </c>
      <c r="BE33" s="220">
        <v>9.77</v>
      </c>
      <c r="BF33" s="220">
        <v>2.48</v>
      </c>
      <c r="BG33" s="220">
        <v>0.23</v>
      </c>
      <c r="BH33" s="220">
        <v>0.62</v>
      </c>
      <c r="BI33" s="220">
        <v>0.23</v>
      </c>
      <c r="BJ33" s="220">
        <v>0.99</v>
      </c>
      <c r="BK33" s="220">
        <v>1.03</v>
      </c>
      <c r="BL33" s="220">
        <v>0</v>
      </c>
      <c r="BM33" s="220">
        <v>17.809999999999999</v>
      </c>
      <c r="BN33" s="220">
        <v>18.21</v>
      </c>
      <c r="BO33" s="220">
        <v>0.35</v>
      </c>
      <c r="BP33" s="220">
        <v>5.17</v>
      </c>
      <c r="BQ33" s="220">
        <v>4.8600000000000003</v>
      </c>
      <c r="BR33" s="220">
        <v>0.14000000000000001</v>
      </c>
      <c r="BS33" s="220">
        <v>3.56</v>
      </c>
      <c r="BT33" s="220">
        <v>2.64</v>
      </c>
      <c r="BU33" s="220">
        <v>4.95</v>
      </c>
      <c r="BV33" s="220">
        <v>1.26</v>
      </c>
      <c r="BW33" s="217"/>
    </row>
    <row r="34" spans="1:89" s="218" customFormat="1" ht="14.25" customHeight="1" x14ac:dyDescent="0.2">
      <c r="A34" s="209" t="s">
        <v>27</v>
      </c>
      <c r="B34" s="220">
        <v>3.64</v>
      </c>
      <c r="C34" s="220">
        <v>1.1200000000000001</v>
      </c>
      <c r="D34" s="220">
        <v>1.48</v>
      </c>
      <c r="E34" s="220">
        <v>0.81</v>
      </c>
      <c r="F34" s="220">
        <v>0.71</v>
      </c>
      <c r="G34" s="220">
        <v>1.1599999999999999</v>
      </c>
      <c r="H34" s="220">
        <v>2.35</v>
      </c>
      <c r="I34" s="220">
        <v>2.72</v>
      </c>
      <c r="J34" s="220">
        <v>0.89</v>
      </c>
      <c r="K34" s="220">
        <v>2.58</v>
      </c>
      <c r="L34" s="220">
        <v>1.39</v>
      </c>
      <c r="M34" s="220">
        <v>0.02</v>
      </c>
      <c r="N34" s="220">
        <v>0.44</v>
      </c>
      <c r="O34" s="220">
        <v>1.37</v>
      </c>
      <c r="P34" s="220">
        <v>0.94</v>
      </c>
      <c r="Q34" s="220">
        <v>2.29</v>
      </c>
      <c r="R34" s="220">
        <v>0.2</v>
      </c>
      <c r="S34" s="220">
        <v>0.4</v>
      </c>
      <c r="T34" s="220">
        <v>1.1200000000000001</v>
      </c>
      <c r="U34" s="220">
        <v>3.11</v>
      </c>
      <c r="V34" s="220">
        <v>0.14000000000000001</v>
      </c>
      <c r="W34" s="220">
        <v>1.1599999999999999</v>
      </c>
      <c r="X34" s="220">
        <v>1.7</v>
      </c>
      <c r="Y34" s="220">
        <v>3.36</v>
      </c>
      <c r="Z34" s="220">
        <v>2.57</v>
      </c>
      <c r="AA34" s="220">
        <v>1.48</v>
      </c>
      <c r="AB34" s="220">
        <v>1.41</v>
      </c>
      <c r="AC34" s="220">
        <v>1.76</v>
      </c>
      <c r="AD34" s="220">
        <v>0.02</v>
      </c>
      <c r="AE34" s="220">
        <v>0.47</v>
      </c>
      <c r="AF34" s="220">
        <v>3.3</v>
      </c>
      <c r="AG34" s="220">
        <v>4.2300000000000004</v>
      </c>
      <c r="AH34" s="220">
        <v>0.17</v>
      </c>
      <c r="AI34" s="220">
        <v>0.92</v>
      </c>
      <c r="AJ34" s="220">
        <v>0.11</v>
      </c>
      <c r="AK34" s="220">
        <v>3.19</v>
      </c>
      <c r="AL34" s="220">
        <v>0.69</v>
      </c>
      <c r="AM34" s="220">
        <v>1.24</v>
      </c>
      <c r="AN34" s="220">
        <v>0.82</v>
      </c>
      <c r="AO34" s="220">
        <v>1.24</v>
      </c>
      <c r="AP34" s="220">
        <v>0.56999999999999995</v>
      </c>
      <c r="AQ34" s="220">
        <v>0.99</v>
      </c>
      <c r="AR34" s="220">
        <v>0.54</v>
      </c>
      <c r="AS34" s="220">
        <v>1.94</v>
      </c>
      <c r="AT34" s="220">
        <v>0.42</v>
      </c>
      <c r="AU34" s="220">
        <v>1.32</v>
      </c>
      <c r="AV34" s="220">
        <v>1.89</v>
      </c>
      <c r="AW34" s="220">
        <v>1.62</v>
      </c>
      <c r="AX34" s="220">
        <v>1.0900000000000001</v>
      </c>
      <c r="AY34" s="220">
        <v>5.24</v>
      </c>
      <c r="AZ34" s="220">
        <v>1.03</v>
      </c>
      <c r="BA34" s="220">
        <v>2.39</v>
      </c>
      <c r="BB34" s="220">
        <v>0.81</v>
      </c>
      <c r="BC34" s="220">
        <v>0.69</v>
      </c>
      <c r="BD34" s="220">
        <v>1.41</v>
      </c>
      <c r="BE34" s="220">
        <v>2.2400000000000002</v>
      </c>
      <c r="BF34" s="220">
        <v>2.67</v>
      </c>
      <c r="BG34" s="220">
        <v>0.12</v>
      </c>
      <c r="BH34" s="220">
        <v>0.24</v>
      </c>
      <c r="BI34" s="220">
        <v>0.28000000000000003</v>
      </c>
      <c r="BJ34" s="220">
        <v>1.42</v>
      </c>
      <c r="BK34" s="220">
        <v>2.02</v>
      </c>
      <c r="BL34" s="220">
        <v>0</v>
      </c>
      <c r="BM34" s="220">
        <v>2.39</v>
      </c>
      <c r="BN34" s="220">
        <v>2.8</v>
      </c>
      <c r="BO34" s="220">
        <v>0.41</v>
      </c>
      <c r="BP34" s="220">
        <v>3.14</v>
      </c>
      <c r="BQ34" s="220">
        <v>2.34</v>
      </c>
      <c r="BR34" s="220">
        <v>0.1</v>
      </c>
      <c r="BS34" s="220">
        <v>1.1599999999999999</v>
      </c>
      <c r="BT34" s="220">
        <v>0.65</v>
      </c>
      <c r="BU34" s="220">
        <v>2.8</v>
      </c>
      <c r="BV34" s="220">
        <v>1.54</v>
      </c>
      <c r="BW34" s="217"/>
    </row>
    <row r="35" spans="1:89" s="242" customFormat="1" x14ac:dyDescent="0.2">
      <c r="A35" s="212" t="s">
        <v>28</v>
      </c>
      <c r="B35" s="256">
        <v>3.27</v>
      </c>
      <c r="C35" s="256">
        <v>3.07</v>
      </c>
      <c r="D35" s="256">
        <v>1.23</v>
      </c>
      <c r="E35" s="256">
        <v>3.77</v>
      </c>
      <c r="F35" s="256">
        <v>0.78</v>
      </c>
      <c r="G35" s="256">
        <v>1.7</v>
      </c>
      <c r="H35" s="256">
        <v>1.1399999999999999</v>
      </c>
      <c r="I35" s="256">
        <v>1.19</v>
      </c>
      <c r="J35" s="256">
        <v>3.24</v>
      </c>
      <c r="K35" s="256">
        <v>0.85</v>
      </c>
      <c r="L35" s="256">
        <v>0.63</v>
      </c>
      <c r="M35" s="256">
        <v>2.44</v>
      </c>
      <c r="N35" s="256">
        <v>2.37</v>
      </c>
      <c r="O35" s="256">
        <v>1.0900000000000001</v>
      </c>
      <c r="P35" s="256">
        <v>1.31</v>
      </c>
      <c r="Q35" s="256">
        <v>0.41</v>
      </c>
      <c r="R35" s="256">
        <v>2.1</v>
      </c>
      <c r="S35" s="256">
        <v>2.66</v>
      </c>
      <c r="T35" s="256">
        <v>2</v>
      </c>
      <c r="U35" s="256">
        <v>1.28</v>
      </c>
      <c r="V35" s="256">
        <v>0.74</v>
      </c>
      <c r="W35" s="256">
        <v>1.1599999999999999</v>
      </c>
      <c r="X35" s="256">
        <v>1.4</v>
      </c>
      <c r="Y35" s="256">
        <v>0.66</v>
      </c>
      <c r="Z35" s="256">
        <v>3.78</v>
      </c>
      <c r="AA35" s="256">
        <v>1.41</v>
      </c>
      <c r="AB35" s="256">
        <v>3.76</v>
      </c>
      <c r="AC35" s="256">
        <v>2.48</v>
      </c>
      <c r="AD35" s="256">
        <v>1.21</v>
      </c>
      <c r="AE35" s="256">
        <v>2.31</v>
      </c>
      <c r="AF35" s="256">
        <v>2.98</v>
      </c>
      <c r="AG35" s="256">
        <v>6.28</v>
      </c>
      <c r="AH35" s="256">
        <v>0.21</v>
      </c>
      <c r="AI35" s="256">
        <v>2.29</v>
      </c>
      <c r="AJ35" s="256">
        <v>3.12</v>
      </c>
      <c r="AK35" s="256">
        <v>1.53</v>
      </c>
      <c r="AL35" s="256">
        <v>1.26</v>
      </c>
      <c r="AM35" s="256">
        <v>2</v>
      </c>
      <c r="AN35" s="256">
        <v>2.5099999999999998</v>
      </c>
      <c r="AO35" s="256">
        <v>0.8</v>
      </c>
      <c r="AP35" s="256">
        <v>2.56</v>
      </c>
      <c r="AQ35" s="256">
        <v>8.0299999999999994</v>
      </c>
      <c r="AR35" s="256">
        <v>1.44</v>
      </c>
      <c r="AS35" s="256">
        <v>2.74</v>
      </c>
      <c r="AT35" s="256">
        <v>8.3800000000000008</v>
      </c>
      <c r="AU35" s="256">
        <v>1.55</v>
      </c>
      <c r="AV35" s="256">
        <v>1.23</v>
      </c>
      <c r="AW35" s="256">
        <v>2.41</v>
      </c>
      <c r="AX35" s="256">
        <v>0.76</v>
      </c>
      <c r="AY35" s="256">
        <v>0.48</v>
      </c>
      <c r="AZ35" s="256">
        <v>1.1000000000000001</v>
      </c>
      <c r="BA35" s="256">
        <v>2.87</v>
      </c>
      <c r="BB35" s="256">
        <v>1.1299999999999999</v>
      </c>
      <c r="BC35" s="256">
        <v>1.6</v>
      </c>
      <c r="BD35" s="256">
        <v>1.93</v>
      </c>
      <c r="BE35" s="256">
        <v>4.37</v>
      </c>
      <c r="BF35" s="256">
        <v>0.93</v>
      </c>
      <c r="BG35" s="256">
        <v>1.91</v>
      </c>
      <c r="BH35" s="256">
        <v>2.5499999999999998</v>
      </c>
      <c r="BI35" s="256">
        <v>0.81</v>
      </c>
      <c r="BJ35" s="256">
        <v>0.7</v>
      </c>
      <c r="BK35" s="256">
        <v>0.51</v>
      </c>
      <c r="BL35" s="256">
        <v>0</v>
      </c>
      <c r="BM35" s="256">
        <v>7.46</v>
      </c>
      <c r="BN35" s="256">
        <v>6.51</v>
      </c>
      <c r="BO35" s="256">
        <v>0.85</v>
      </c>
      <c r="BP35" s="256">
        <v>1.64</v>
      </c>
      <c r="BQ35" s="256">
        <v>2.08</v>
      </c>
      <c r="BR35" s="256">
        <v>1.4</v>
      </c>
      <c r="BS35" s="256">
        <v>3.07</v>
      </c>
      <c r="BT35" s="256">
        <v>4.04</v>
      </c>
      <c r="BU35" s="256">
        <v>1.77</v>
      </c>
      <c r="BV35" s="256">
        <v>0.82</v>
      </c>
    </row>
    <row r="36" spans="1:89" s="208" customFormat="1" ht="9.75" customHeight="1" x14ac:dyDescent="0.2">
      <c r="A36" s="430" t="s">
        <v>314</v>
      </c>
      <c r="B36" s="244"/>
      <c r="C36" s="244"/>
      <c r="D36" s="244"/>
      <c r="E36" s="244"/>
      <c r="F36" s="244"/>
      <c r="G36" s="244"/>
      <c r="H36" s="244"/>
      <c r="I36" s="430"/>
      <c r="J36" s="244"/>
      <c r="K36" s="250"/>
      <c r="L36" s="430"/>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430" t="s">
        <v>369</v>
      </c>
      <c r="BM36" s="244"/>
      <c r="BN36" s="244"/>
      <c r="BO36" s="244"/>
      <c r="BP36" s="244"/>
      <c r="BQ36" s="244"/>
      <c r="BR36" s="244"/>
      <c r="BS36" s="244"/>
      <c r="BT36" s="555"/>
      <c r="BU36" s="244"/>
      <c r="BV36" s="244"/>
      <c r="BW36" s="207"/>
      <c r="BX36" s="207"/>
      <c r="BY36" s="207"/>
      <c r="BZ36" s="207"/>
      <c r="CA36" s="207"/>
      <c r="CB36" s="207"/>
      <c r="CC36" s="207"/>
      <c r="CD36" s="207"/>
      <c r="CE36" s="207"/>
      <c r="CF36" s="207"/>
      <c r="CG36" s="207"/>
      <c r="CH36" s="207"/>
      <c r="CI36" s="207"/>
      <c r="CJ36" s="207"/>
      <c r="CK36" s="207"/>
    </row>
    <row r="38" spans="1:89" x14ac:dyDescent="0.2">
      <c r="F38" s="488"/>
      <c r="K38" s="500"/>
    </row>
    <row r="39" spans="1:89" x14ac:dyDescent="0.2">
      <c r="F39" s="488"/>
      <c r="BL39" s="552"/>
    </row>
    <row r="40" spans="1:89" x14ac:dyDescent="0.2">
      <c r="F40" s="488"/>
    </row>
    <row r="41" spans="1:89" x14ac:dyDescent="0.2">
      <c r="F41" s="488"/>
      <c r="I41" s="501"/>
    </row>
    <row r="42" spans="1:89" x14ac:dyDescent="0.2">
      <c r="F42" s="488"/>
    </row>
    <row r="43" spans="1:89" x14ac:dyDescent="0.2">
      <c r="F43" s="488"/>
    </row>
    <row r="44" spans="1:89" x14ac:dyDescent="0.2">
      <c r="F44" s="488"/>
    </row>
    <row r="45" spans="1:89" x14ac:dyDescent="0.2">
      <c r="F45" s="488"/>
    </row>
    <row r="46" spans="1:89" x14ac:dyDescent="0.2">
      <c r="F46" s="488"/>
    </row>
    <row r="47" spans="1:89" x14ac:dyDescent="0.2">
      <c r="F47" s="502"/>
    </row>
    <row r="48" spans="1:89" x14ac:dyDescent="0.2">
      <c r="F48" s="488"/>
    </row>
    <row r="49" spans="6:46" x14ac:dyDescent="0.2">
      <c r="F49" s="488"/>
    </row>
    <row r="50" spans="6:46" x14ac:dyDescent="0.2">
      <c r="F50" s="488"/>
    </row>
    <row r="54" spans="6:46" x14ac:dyDescent="0.2">
      <c r="AT54" s="48">
        <v>0</v>
      </c>
    </row>
    <row r="498" spans="1:1" x14ac:dyDescent="0.2">
      <c r="A498" s="49" t="s">
        <v>117</v>
      </c>
    </row>
  </sheetData>
  <phoneticPr fontId="2" type="noConversion"/>
  <printOptions verticalCentered="1"/>
  <pageMargins left="0.51181102362204722" right="0.19685039370078741" top="0.9055118110236221" bottom="0.55118110236220474" header="0.27559055118110237" footer="0.35433070866141736"/>
  <pageSetup scale="90" orientation="landscape" errors="NA" r:id="rId1"/>
  <headerFooter alignWithMargins="0">
    <oddHeader>&amp;L&amp;G&amp;R2013 Yearbook of
Electricity Distributors</oddHeader>
    <oddFooter>&amp;C&amp;P</oddFooter>
  </headerFooter>
  <colBreaks count="2" manualBreakCount="2">
    <brk id="7" max="34" man="1"/>
    <brk id="13" max="34" man="1"/>
  </col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35"/>
  </sheetPr>
  <dimension ref="A1:CK498"/>
  <sheetViews>
    <sheetView view="pageBreakPreview" zoomScaleNormal="70" zoomScaleSheetLayoutView="100" workbookViewId="0">
      <pane xSplit="2" ySplit="4" topLeftCell="C5" activePane="bottomRight" state="frozen"/>
      <selection activeCell="H27" sqref="H27"/>
      <selection pane="topRight" activeCell="H27" sqref="H27"/>
      <selection pane="bottomLeft" activeCell="H27" sqref="H27"/>
      <selection pane="bottomRight" activeCell="J35" sqref="J35"/>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2: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2: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2: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2: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2: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2: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2: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2: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2: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2:89" ht="14.25" customHeight="1" x14ac:dyDescent="0.2">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2: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2:89" ht="14.25" customHeight="1" x14ac:dyDescent="0.2">
      <c r="B12" s="38"/>
      <c r="CH12" s="143"/>
    </row>
    <row r="13" spans="2: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2: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2: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2: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CD1:CD4"/>
    <mergeCell ref="CE1:CE4"/>
    <mergeCell ref="CJ1:CJ4"/>
    <mergeCell ref="CK1:CK4"/>
    <mergeCell ref="CF1:CF4"/>
    <mergeCell ref="CG1:CG4"/>
    <mergeCell ref="CH1:CH4"/>
    <mergeCell ref="CI1:CI4"/>
    <mergeCell ref="BZ1:BZ4"/>
    <mergeCell ref="CA1:CA4"/>
    <mergeCell ref="CB1:CB4"/>
    <mergeCell ref="CC1:CC4"/>
    <mergeCell ref="BV1:BV4"/>
    <mergeCell ref="BW1:BW4"/>
    <mergeCell ref="BX1:BX4"/>
    <mergeCell ref="BY1:BY4"/>
    <mergeCell ref="BR1:BR4"/>
    <mergeCell ref="BS1:BS4"/>
    <mergeCell ref="BT1:BT4"/>
    <mergeCell ref="BU1:BU4"/>
    <mergeCell ref="BN1:BN4"/>
    <mergeCell ref="BO1:BO4"/>
    <mergeCell ref="BP1:BP4"/>
    <mergeCell ref="BQ1:BQ4"/>
    <mergeCell ref="BJ1:BJ4"/>
    <mergeCell ref="BK1:BK4"/>
    <mergeCell ref="BL1:BL4"/>
    <mergeCell ref="BM1:BM4"/>
    <mergeCell ref="BF1:BF4"/>
    <mergeCell ref="BG1:BG4"/>
    <mergeCell ref="BH1:BH4"/>
    <mergeCell ref="BI1:BI4"/>
    <mergeCell ref="BB1:BB4"/>
    <mergeCell ref="BC1:BC4"/>
    <mergeCell ref="BD1:BD4"/>
    <mergeCell ref="BE1:BE4"/>
    <mergeCell ref="AX1:AX4"/>
    <mergeCell ref="AY1:AY4"/>
    <mergeCell ref="AZ1:AZ4"/>
    <mergeCell ref="BA1:BA4"/>
    <mergeCell ref="AT1:AT4"/>
    <mergeCell ref="AU1:AU4"/>
    <mergeCell ref="AV1:AV4"/>
    <mergeCell ref="AW1:AW4"/>
    <mergeCell ref="AP1:AP4"/>
    <mergeCell ref="AQ1:AQ4"/>
    <mergeCell ref="AR1:AR4"/>
    <mergeCell ref="AS1:AS4"/>
    <mergeCell ref="AL1:AL4"/>
    <mergeCell ref="AM1:AM4"/>
    <mergeCell ref="AN1:AN4"/>
    <mergeCell ref="AO1:AO4"/>
    <mergeCell ref="AH1:AH4"/>
    <mergeCell ref="AI1:AI4"/>
    <mergeCell ref="AJ1:AJ4"/>
    <mergeCell ref="AK1:AK4"/>
    <mergeCell ref="AD1:AD4"/>
    <mergeCell ref="AE1:AE4"/>
    <mergeCell ref="AF1:AF4"/>
    <mergeCell ref="AG1:AG4"/>
    <mergeCell ref="Z1:Z4"/>
    <mergeCell ref="AA1:AA4"/>
    <mergeCell ref="AB1:AB4"/>
    <mergeCell ref="AC1:AC4"/>
    <mergeCell ref="V1:V4"/>
    <mergeCell ref="W1:W4"/>
    <mergeCell ref="X1:X4"/>
    <mergeCell ref="Y1:Y4"/>
    <mergeCell ref="R1:R4"/>
    <mergeCell ref="S1:S4"/>
    <mergeCell ref="T1:T4"/>
    <mergeCell ref="U1:U4"/>
    <mergeCell ref="N1:N4"/>
    <mergeCell ref="O1:O4"/>
    <mergeCell ref="P1:P4"/>
    <mergeCell ref="Q1:Q4"/>
    <mergeCell ref="J1:J4"/>
    <mergeCell ref="K1:K4"/>
    <mergeCell ref="L1:L4"/>
    <mergeCell ref="M1:M4"/>
    <mergeCell ref="I1:I4"/>
    <mergeCell ref="C1:C4"/>
    <mergeCell ref="D1:D4"/>
    <mergeCell ref="E1:E4"/>
    <mergeCell ref="H1:H4"/>
    <mergeCell ref="G1:G4"/>
    <mergeCell ref="F1:F4"/>
  </mergeCells>
  <phoneticPr fontId="2" type="noConversion"/>
  <printOptions verticalCentered="1"/>
  <pageMargins left="0.74803149606299213" right="0.19685039370078741" top="1.0629921259842521" bottom="0.74803149606299213" header="0.27559055118110237" footer="0.35433070866141736"/>
  <pageSetup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35"/>
  </sheetPr>
  <dimension ref="A1:CL468"/>
  <sheetViews>
    <sheetView showGridLines="0" view="pageBreakPreview" zoomScale="95" zoomScaleNormal="100" zoomScaleSheetLayoutView="95" workbookViewId="0">
      <pane xSplit="1" ySplit="1" topLeftCell="B8" activePane="bottomRight" state="frozen"/>
      <selection activeCell="H27" sqref="H27"/>
      <selection pane="topRight" activeCell="H27" sqref="H27"/>
      <selection pane="bottomLeft" activeCell="H27" sqref="H27"/>
      <selection pane="bottomRight" activeCell="B30" sqref="B30"/>
    </sheetView>
  </sheetViews>
  <sheetFormatPr defaultColWidth="14.140625" defaultRowHeight="14.25" x14ac:dyDescent="0.2"/>
  <cols>
    <col min="1" max="1" width="38.5703125" style="243" customWidth="1"/>
    <col min="2" max="74" width="15.5703125" style="244" customWidth="1"/>
    <col min="75" max="75" width="18.140625" style="207" bestFit="1" customWidth="1"/>
    <col min="76" max="76" width="14.140625" style="207" customWidth="1"/>
    <col min="77" max="77" width="19.85546875" style="207" customWidth="1"/>
    <col min="78" max="90" width="14.140625" style="207" customWidth="1"/>
    <col min="91" max="16384" width="14.140625" style="208"/>
  </cols>
  <sheetData>
    <row r="1" spans="1:75" s="227" customFormat="1" ht="51" x14ac:dyDescent="0.2">
      <c r="A1" s="226" t="s">
        <v>353</v>
      </c>
      <c r="B1" s="225" t="s">
        <v>214</v>
      </c>
      <c r="C1" s="225" t="s">
        <v>225</v>
      </c>
      <c r="D1" s="225" t="s">
        <v>226</v>
      </c>
      <c r="E1" s="225" t="s">
        <v>227</v>
      </c>
      <c r="F1" s="225" t="s">
        <v>228</v>
      </c>
      <c r="G1" s="225" t="s">
        <v>229</v>
      </c>
      <c r="H1" s="225" t="s">
        <v>230</v>
      </c>
      <c r="I1" s="225" t="s">
        <v>215</v>
      </c>
      <c r="J1" s="225" t="s">
        <v>231</v>
      </c>
      <c r="K1" s="225" t="s">
        <v>232</v>
      </c>
      <c r="L1" s="225" t="s">
        <v>322</v>
      </c>
      <c r="M1" s="225" t="s">
        <v>233</v>
      </c>
      <c r="N1" s="225" t="s">
        <v>234</v>
      </c>
      <c r="O1" s="225" t="s">
        <v>235</v>
      </c>
      <c r="P1" s="225" t="s">
        <v>323</v>
      </c>
      <c r="Q1" s="225" t="s">
        <v>217</v>
      </c>
      <c r="R1" s="225" t="s">
        <v>236</v>
      </c>
      <c r="S1" s="225" t="s">
        <v>237</v>
      </c>
      <c r="T1" s="225" t="s">
        <v>238</v>
      </c>
      <c r="U1" s="225" t="s">
        <v>239</v>
      </c>
      <c r="V1" s="225" t="s">
        <v>240</v>
      </c>
      <c r="W1" s="225" t="s">
        <v>241</v>
      </c>
      <c r="X1" s="225" t="s">
        <v>242</v>
      </c>
      <c r="Y1" s="225" t="s">
        <v>243</v>
      </c>
      <c r="Z1" s="225" t="s">
        <v>155</v>
      </c>
      <c r="AA1" s="225" t="s">
        <v>156</v>
      </c>
      <c r="AB1" s="225" t="s">
        <v>158</v>
      </c>
      <c r="AC1" s="225" t="s">
        <v>157</v>
      </c>
      <c r="AD1" s="225" t="s">
        <v>159</v>
      </c>
      <c r="AE1" s="225" t="s">
        <v>160</v>
      </c>
      <c r="AF1" s="225" t="s">
        <v>161</v>
      </c>
      <c r="AG1" s="225" t="s">
        <v>162</v>
      </c>
      <c r="AH1" s="225" t="s">
        <v>163</v>
      </c>
      <c r="AI1" s="225" t="s">
        <v>164</v>
      </c>
      <c r="AJ1" s="225" t="s">
        <v>165</v>
      </c>
      <c r="AK1" s="225" t="s">
        <v>56</v>
      </c>
      <c r="AL1" s="225" t="s">
        <v>167</v>
      </c>
      <c r="AM1" s="225" t="s">
        <v>168</v>
      </c>
      <c r="AN1" s="225" t="s">
        <v>169</v>
      </c>
      <c r="AO1" s="225" t="s">
        <v>170</v>
      </c>
      <c r="AP1" s="225" t="s">
        <v>176</v>
      </c>
      <c r="AQ1" s="225" t="s">
        <v>177</v>
      </c>
      <c r="AR1" s="225" t="s">
        <v>324</v>
      </c>
      <c r="AS1" s="225" t="s">
        <v>57</v>
      </c>
      <c r="AT1" s="225" t="s">
        <v>180</v>
      </c>
      <c r="AU1" s="225" t="s">
        <v>244</v>
      </c>
      <c r="AV1" s="225" t="s">
        <v>245</v>
      </c>
      <c r="AW1" s="225" t="s">
        <v>246</v>
      </c>
      <c r="AX1" s="225" t="s">
        <v>247</v>
      </c>
      <c r="AY1" s="225" t="s">
        <v>248</v>
      </c>
      <c r="AZ1" s="225" t="s">
        <v>249</v>
      </c>
      <c r="BA1" s="225" t="s">
        <v>250</v>
      </c>
      <c r="BB1" s="225" t="s">
        <v>251</v>
      </c>
      <c r="BC1" s="225" t="s">
        <v>253</v>
      </c>
      <c r="BD1" s="225" t="s">
        <v>254</v>
      </c>
      <c r="BE1" s="225" t="s">
        <v>31</v>
      </c>
      <c r="BF1" s="225" t="s">
        <v>252</v>
      </c>
      <c r="BG1" s="225" t="s">
        <v>255</v>
      </c>
      <c r="BH1" s="225" t="s">
        <v>256</v>
      </c>
      <c r="BI1" s="225" t="s">
        <v>257</v>
      </c>
      <c r="BJ1" s="225" t="s">
        <v>258</v>
      </c>
      <c r="BK1" s="225" t="s">
        <v>259</v>
      </c>
      <c r="BL1" s="225" t="s">
        <v>260</v>
      </c>
      <c r="BM1" s="225" t="s">
        <v>261</v>
      </c>
      <c r="BN1" s="225" t="s">
        <v>0</v>
      </c>
      <c r="BO1" s="225" t="s">
        <v>262</v>
      </c>
      <c r="BP1" s="225" t="s">
        <v>263</v>
      </c>
      <c r="BQ1" s="225" t="s">
        <v>264</v>
      </c>
      <c r="BR1" s="225" t="s">
        <v>265</v>
      </c>
      <c r="BS1" s="225" t="s">
        <v>266</v>
      </c>
      <c r="BT1" s="225" t="s">
        <v>208</v>
      </c>
      <c r="BU1" s="225" t="s">
        <v>209</v>
      </c>
      <c r="BV1" s="225" t="s">
        <v>210</v>
      </c>
      <c r="BW1" s="225"/>
    </row>
    <row r="2" spans="1:75" ht="7.5" customHeight="1" x14ac:dyDescent="0.2">
      <c r="A2" s="228"/>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30"/>
    </row>
    <row r="3" spans="1:75" ht="14.25" customHeight="1" x14ac:dyDescent="0.2">
      <c r="A3" s="228" t="s">
        <v>211</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30"/>
    </row>
    <row r="4" spans="1:75" ht="14.25" customHeight="1" x14ac:dyDescent="0.2">
      <c r="A4" s="231" t="s">
        <v>145</v>
      </c>
      <c r="B4" s="370">
        <v>11604</v>
      </c>
      <c r="C4" s="370">
        <v>1414</v>
      </c>
      <c r="D4" s="370">
        <v>32078</v>
      </c>
      <c r="E4" s="370">
        <v>8471</v>
      </c>
      <c r="F4" s="370">
        <v>35351</v>
      </c>
      <c r="G4" s="370">
        <v>60386</v>
      </c>
      <c r="H4" s="370">
        <v>46744</v>
      </c>
      <c r="I4" s="370">
        <v>25840</v>
      </c>
      <c r="J4" s="370">
        <v>5939</v>
      </c>
      <c r="K4" s="370">
        <v>1076</v>
      </c>
      <c r="L4" s="370">
        <v>14424</v>
      </c>
      <c r="M4" s="370">
        <v>1790</v>
      </c>
      <c r="N4" s="370">
        <v>10114</v>
      </c>
      <c r="O4" s="370">
        <v>177872</v>
      </c>
      <c r="P4" s="370">
        <v>36016</v>
      </c>
      <c r="Q4" s="370">
        <v>77628</v>
      </c>
      <c r="R4" s="370">
        <v>16185</v>
      </c>
      <c r="S4" s="370">
        <v>2866</v>
      </c>
      <c r="T4" s="370">
        <v>26303</v>
      </c>
      <c r="U4" s="370">
        <v>17939</v>
      </c>
      <c r="V4" s="370">
        <v>3242</v>
      </c>
      <c r="W4" s="370">
        <v>42602</v>
      </c>
      <c r="X4" s="370">
        <v>9783</v>
      </c>
      <c r="Y4" s="370">
        <v>47832</v>
      </c>
      <c r="Z4" s="370">
        <v>18717</v>
      </c>
      <c r="AA4" s="370">
        <v>19511</v>
      </c>
      <c r="AB4" s="370">
        <v>2336</v>
      </c>
      <c r="AC4" s="370">
        <v>218262</v>
      </c>
      <c r="AD4" s="370">
        <v>1069</v>
      </c>
      <c r="AE4" s="370">
        <v>4834</v>
      </c>
      <c r="AF4" s="370">
        <v>135612</v>
      </c>
      <c r="AG4" s="370">
        <v>1106925</v>
      </c>
      <c r="AH4" s="370">
        <v>287191</v>
      </c>
      <c r="AI4" s="370">
        <v>14315</v>
      </c>
      <c r="AJ4" s="370">
        <v>4754</v>
      </c>
      <c r="AK4" s="370">
        <v>23622</v>
      </c>
      <c r="AL4" s="370">
        <v>81351</v>
      </c>
      <c r="AM4" s="370">
        <v>8654</v>
      </c>
      <c r="AN4" s="370">
        <v>8073</v>
      </c>
      <c r="AO4" s="370">
        <v>137191</v>
      </c>
      <c r="AP4" s="370">
        <v>6152</v>
      </c>
      <c r="AQ4" s="370">
        <v>31309</v>
      </c>
      <c r="AR4" s="370">
        <v>31110</v>
      </c>
      <c r="AS4" s="370">
        <v>46101</v>
      </c>
      <c r="AT4" s="370">
        <v>7303</v>
      </c>
      <c r="AU4" s="370">
        <v>17175</v>
      </c>
      <c r="AV4" s="370">
        <v>21064</v>
      </c>
      <c r="AW4" s="370">
        <v>5249</v>
      </c>
      <c r="AX4" s="370">
        <v>58832</v>
      </c>
      <c r="AY4" s="370">
        <v>10261</v>
      </c>
      <c r="AZ4" s="370">
        <v>11702</v>
      </c>
      <c r="BA4" s="370">
        <v>49662</v>
      </c>
      <c r="BB4" s="370">
        <v>9258</v>
      </c>
      <c r="BC4" s="370">
        <v>2884</v>
      </c>
      <c r="BD4" s="370">
        <v>31905</v>
      </c>
      <c r="BE4" s="370">
        <v>310600</v>
      </c>
      <c r="BF4" s="370">
        <v>29516</v>
      </c>
      <c r="BG4" s="370">
        <v>3730</v>
      </c>
      <c r="BH4" s="370">
        <v>5035</v>
      </c>
      <c r="BI4" s="370">
        <v>2326</v>
      </c>
      <c r="BJ4" s="370">
        <v>14061</v>
      </c>
      <c r="BK4" s="370">
        <v>45113</v>
      </c>
      <c r="BL4" s="370">
        <v>6117</v>
      </c>
      <c r="BM4" s="370">
        <v>652198</v>
      </c>
      <c r="BN4" s="370">
        <v>106381</v>
      </c>
      <c r="BO4" s="370">
        <v>11999</v>
      </c>
      <c r="BP4" s="370">
        <v>47974</v>
      </c>
      <c r="BQ4" s="370">
        <v>20441</v>
      </c>
      <c r="BR4" s="370">
        <v>3178</v>
      </c>
      <c r="BS4" s="370">
        <v>3240</v>
      </c>
      <c r="BT4" s="370">
        <v>19958</v>
      </c>
      <c r="BU4" s="370">
        <v>38730</v>
      </c>
      <c r="BV4" s="370">
        <v>14113</v>
      </c>
      <c r="BW4" s="230"/>
    </row>
    <row r="5" spans="1:75" ht="14.25" customHeight="1" x14ac:dyDescent="0.2">
      <c r="A5" s="231" t="s">
        <v>284</v>
      </c>
      <c r="B5" s="370">
        <v>114709285</v>
      </c>
      <c r="C5" s="370">
        <v>9693709</v>
      </c>
      <c r="D5" s="370">
        <v>255389580</v>
      </c>
      <c r="E5" s="370">
        <v>81425107</v>
      </c>
      <c r="F5" s="370">
        <v>282501947</v>
      </c>
      <c r="G5" s="370">
        <v>538816471</v>
      </c>
      <c r="H5" s="370">
        <v>384916688</v>
      </c>
      <c r="I5" s="370">
        <v>206257082</v>
      </c>
      <c r="J5" s="370">
        <v>46509674</v>
      </c>
      <c r="K5" s="370">
        <v>14615491</v>
      </c>
      <c r="L5" s="370">
        <v>118599730</v>
      </c>
      <c r="M5" s="370">
        <v>19662666</v>
      </c>
      <c r="N5" s="370">
        <v>88791402</v>
      </c>
      <c r="O5" s="370">
        <v>1513631515</v>
      </c>
      <c r="P5" s="370">
        <v>281071800</v>
      </c>
      <c r="Q5" s="370">
        <v>614676622</v>
      </c>
      <c r="R5" s="370">
        <v>138975942</v>
      </c>
      <c r="S5" s="370">
        <v>32605812</v>
      </c>
      <c r="T5" s="370">
        <v>251655122</v>
      </c>
      <c r="U5" s="370">
        <v>141618047</v>
      </c>
      <c r="V5" s="370">
        <v>39523060</v>
      </c>
      <c r="W5" s="370">
        <v>402516417</v>
      </c>
      <c r="X5" s="370">
        <v>92148646</v>
      </c>
      <c r="Y5" s="370">
        <v>370660140</v>
      </c>
      <c r="Z5" s="370">
        <v>169969351</v>
      </c>
      <c r="AA5" s="370">
        <v>207413684</v>
      </c>
      <c r="AB5" s="370">
        <v>24899139</v>
      </c>
      <c r="AC5" s="370">
        <v>1623315563</v>
      </c>
      <c r="AD5" s="370">
        <v>14237667</v>
      </c>
      <c r="AE5" s="370">
        <v>52109144</v>
      </c>
      <c r="AF5" s="370">
        <v>1205442527</v>
      </c>
      <c r="AG5" s="370">
        <v>12384150704</v>
      </c>
      <c r="AH5" s="370">
        <v>2256501094</v>
      </c>
      <c r="AI5" s="370">
        <v>149683526</v>
      </c>
      <c r="AJ5" s="370">
        <v>38270926</v>
      </c>
      <c r="AK5" s="370">
        <v>189838641</v>
      </c>
      <c r="AL5" s="370">
        <v>642374666</v>
      </c>
      <c r="AM5" s="370">
        <v>73377809</v>
      </c>
      <c r="AN5" s="370">
        <v>80672813</v>
      </c>
      <c r="AO5" s="370">
        <v>1091107756</v>
      </c>
      <c r="AP5" s="370">
        <v>48564667</v>
      </c>
      <c r="AQ5" s="370">
        <v>287291134</v>
      </c>
      <c r="AR5" s="370">
        <v>276773219</v>
      </c>
      <c r="AS5" s="370">
        <v>412298278</v>
      </c>
      <c r="AT5" s="370">
        <v>67121534</v>
      </c>
      <c r="AU5" s="370">
        <v>142136070</v>
      </c>
      <c r="AV5" s="370">
        <v>207806639</v>
      </c>
      <c r="AW5" s="370">
        <v>42878051</v>
      </c>
      <c r="AX5" s="370">
        <v>572236945</v>
      </c>
      <c r="AY5" s="370">
        <v>86211195</v>
      </c>
      <c r="AZ5" s="370">
        <v>106997102</v>
      </c>
      <c r="BA5" s="370">
        <v>477916296</v>
      </c>
      <c r="BB5" s="370">
        <v>80138213</v>
      </c>
      <c r="BC5" s="370">
        <v>32271894</v>
      </c>
      <c r="BD5" s="370">
        <v>287135105</v>
      </c>
      <c r="BE5" s="370">
        <v>2691200335</v>
      </c>
      <c r="BF5" s="370">
        <v>324185392</v>
      </c>
      <c r="BG5" s="370">
        <v>30486731</v>
      </c>
      <c r="BH5" s="370">
        <v>42764838</v>
      </c>
      <c r="BI5" s="370">
        <v>36433318</v>
      </c>
      <c r="BJ5" s="370">
        <v>117307459</v>
      </c>
      <c r="BK5" s="370">
        <v>338841443</v>
      </c>
      <c r="BL5" s="370">
        <v>49712193</v>
      </c>
      <c r="BM5" s="370">
        <v>5072507820</v>
      </c>
      <c r="BN5" s="370">
        <v>965281735</v>
      </c>
      <c r="BO5" s="370">
        <v>89679729</v>
      </c>
      <c r="BP5" s="370">
        <v>409442945</v>
      </c>
      <c r="BQ5" s="370">
        <v>158724607</v>
      </c>
      <c r="BR5" s="370">
        <v>25357835</v>
      </c>
      <c r="BS5" s="370">
        <v>25514628</v>
      </c>
      <c r="BT5" s="370">
        <v>194595056</v>
      </c>
      <c r="BU5" s="370">
        <v>360899717</v>
      </c>
      <c r="BV5" s="370">
        <v>111832319</v>
      </c>
      <c r="BW5" s="230"/>
    </row>
    <row r="6" spans="1:75" ht="14.25" customHeight="1" x14ac:dyDescent="0.2">
      <c r="A6" s="232" t="s">
        <v>144</v>
      </c>
      <c r="B6" s="233">
        <v>7423353</v>
      </c>
      <c r="C6" s="233">
        <v>783369</v>
      </c>
      <c r="D6" s="233">
        <v>10864154</v>
      </c>
      <c r="E6" s="233">
        <v>3223976</v>
      </c>
      <c r="F6" s="233">
        <v>8324144</v>
      </c>
      <c r="G6" s="233">
        <v>19064990</v>
      </c>
      <c r="H6" s="233">
        <v>13689326</v>
      </c>
      <c r="I6" s="233">
        <v>9889917</v>
      </c>
      <c r="J6" s="233">
        <v>1967229</v>
      </c>
      <c r="K6" s="233">
        <v>478658</v>
      </c>
      <c r="L6" s="233">
        <v>4050927</v>
      </c>
      <c r="M6" s="233">
        <v>610867</v>
      </c>
      <c r="N6" s="233">
        <v>2168322</v>
      </c>
      <c r="O6" s="233">
        <v>47490104</v>
      </c>
      <c r="P6" s="233">
        <v>10712879</v>
      </c>
      <c r="Q6" s="233">
        <v>23260221</v>
      </c>
      <c r="R6" s="233">
        <v>5496828</v>
      </c>
      <c r="S6" s="233">
        <v>1166483</v>
      </c>
      <c r="T6" s="233">
        <v>7876390</v>
      </c>
      <c r="U6" s="233">
        <v>6286761</v>
      </c>
      <c r="V6" s="233">
        <v>840707</v>
      </c>
      <c r="W6" s="233">
        <v>16117349</v>
      </c>
      <c r="X6" s="233">
        <v>2953287</v>
      </c>
      <c r="Y6" s="233">
        <v>14342642</v>
      </c>
      <c r="Z6" s="233">
        <v>9924192</v>
      </c>
      <c r="AA6" s="233">
        <v>5603199</v>
      </c>
      <c r="AB6" s="233">
        <v>627447</v>
      </c>
      <c r="AC6" s="233">
        <v>64491610</v>
      </c>
      <c r="AD6" s="233">
        <v>354491</v>
      </c>
      <c r="AE6" s="233">
        <v>868349</v>
      </c>
      <c r="AF6" s="233">
        <v>38037495</v>
      </c>
      <c r="AG6" s="233">
        <v>830158960</v>
      </c>
      <c r="AH6" s="233">
        <v>83033529</v>
      </c>
      <c r="AI6" s="233">
        <v>6000110</v>
      </c>
      <c r="AJ6" s="233">
        <v>1664497</v>
      </c>
      <c r="AK6" s="233">
        <v>7796220</v>
      </c>
      <c r="AL6" s="233">
        <v>21633549</v>
      </c>
      <c r="AM6" s="233">
        <v>2188451</v>
      </c>
      <c r="AN6" s="233">
        <v>3094448</v>
      </c>
      <c r="AO6" s="233">
        <v>39712129</v>
      </c>
      <c r="AP6" s="233">
        <v>1987984</v>
      </c>
      <c r="AQ6" s="233">
        <v>9471141</v>
      </c>
      <c r="AR6" s="233">
        <v>9438857</v>
      </c>
      <c r="AS6" s="233">
        <v>15302543</v>
      </c>
      <c r="AT6" s="233">
        <v>2361486</v>
      </c>
      <c r="AU6" s="233">
        <v>7520795</v>
      </c>
      <c r="AV6" s="233">
        <v>6396750</v>
      </c>
      <c r="AW6" s="233">
        <v>1834434</v>
      </c>
      <c r="AX6" s="233">
        <v>19811525</v>
      </c>
      <c r="AY6" s="233">
        <v>3573382</v>
      </c>
      <c r="AZ6" s="233">
        <v>4127145</v>
      </c>
      <c r="BA6" s="233">
        <v>10532840</v>
      </c>
      <c r="BB6" s="233">
        <v>2407839</v>
      </c>
      <c r="BC6" s="233">
        <v>1637622</v>
      </c>
      <c r="BD6" s="233">
        <v>8555707</v>
      </c>
      <c r="BE6" s="233">
        <v>82215424</v>
      </c>
      <c r="BF6" s="233">
        <v>9404506</v>
      </c>
      <c r="BG6" s="233">
        <v>1045589</v>
      </c>
      <c r="BH6" s="233">
        <v>1438484</v>
      </c>
      <c r="BI6" s="233">
        <v>1163086</v>
      </c>
      <c r="BJ6" s="233">
        <v>4366523</v>
      </c>
      <c r="BK6" s="233">
        <v>10115531</v>
      </c>
      <c r="BL6" s="233">
        <v>2274982</v>
      </c>
      <c r="BM6" s="233">
        <v>269445223</v>
      </c>
      <c r="BN6" s="233">
        <v>31247810</v>
      </c>
      <c r="BO6" s="233">
        <v>2560673</v>
      </c>
      <c r="BP6" s="233">
        <v>17211065</v>
      </c>
      <c r="BQ6" s="233">
        <v>6035509</v>
      </c>
      <c r="BR6" s="233">
        <v>1186574</v>
      </c>
      <c r="BS6" s="233">
        <v>1413412</v>
      </c>
      <c r="BT6" s="233">
        <v>6399190</v>
      </c>
      <c r="BU6" s="233">
        <v>15833550</v>
      </c>
      <c r="BV6" s="233">
        <v>5179776</v>
      </c>
      <c r="BW6" s="230"/>
    </row>
    <row r="7" spans="1:75" ht="14.25" customHeight="1" x14ac:dyDescent="0.2">
      <c r="A7" s="234" t="s">
        <v>29</v>
      </c>
      <c r="B7" s="235">
        <v>9885.3227335401589</v>
      </c>
      <c r="C7" s="235">
        <v>6855.5226308345118</v>
      </c>
      <c r="D7" s="235">
        <v>7961.5181744497786</v>
      </c>
      <c r="E7" s="235">
        <v>9612.2189824105772</v>
      </c>
      <c r="F7" s="235">
        <v>7991.3424514158014</v>
      </c>
      <c r="G7" s="235">
        <v>8922.8707150664068</v>
      </c>
      <c r="H7" s="235">
        <v>8234.5688858463127</v>
      </c>
      <c r="I7" s="235">
        <v>7982.0852167182666</v>
      </c>
      <c r="J7" s="235">
        <v>7831.229836672841</v>
      </c>
      <c r="K7" s="235">
        <v>13583.170074349442</v>
      </c>
      <c r="L7" s="235">
        <v>8222.388380476983</v>
      </c>
      <c r="M7" s="235">
        <v>10984.729608938547</v>
      </c>
      <c r="N7" s="235">
        <v>8779.0589282183118</v>
      </c>
      <c r="O7" s="235">
        <v>8509.6671482864076</v>
      </c>
      <c r="P7" s="235">
        <v>7804.0815193247445</v>
      </c>
      <c r="Q7" s="235">
        <v>7918.2333951666924</v>
      </c>
      <c r="R7" s="235">
        <v>8586.7125115848012</v>
      </c>
      <c r="S7" s="235">
        <v>11376.766224703419</v>
      </c>
      <c r="T7" s="235">
        <v>9567.5444626088283</v>
      </c>
      <c r="U7" s="235">
        <v>7894.4225988070684</v>
      </c>
      <c r="V7" s="235">
        <v>12190.950030845157</v>
      </c>
      <c r="W7" s="235">
        <v>9448.2986010046479</v>
      </c>
      <c r="X7" s="235">
        <v>9419.2625983849539</v>
      </c>
      <c r="Y7" s="235">
        <v>7749.2084796788758</v>
      </c>
      <c r="Z7" s="235">
        <v>9081.0146390981463</v>
      </c>
      <c r="AA7" s="235">
        <v>10630.602429398801</v>
      </c>
      <c r="AB7" s="235">
        <v>10658.877996575342</v>
      </c>
      <c r="AC7" s="235">
        <v>7437.4630627411098</v>
      </c>
      <c r="AD7" s="235">
        <v>13318.678203928905</v>
      </c>
      <c r="AE7" s="235">
        <v>10779.715349606951</v>
      </c>
      <c r="AF7" s="235">
        <v>8888.9075229330738</v>
      </c>
      <c r="AG7" s="235">
        <v>11187.885994082706</v>
      </c>
      <c r="AH7" s="235">
        <v>7857.1441793092399</v>
      </c>
      <c r="AI7" s="235">
        <v>10456.411177086971</v>
      </c>
      <c r="AJ7" s="235">
        <v>8050.2578880942365</v>
      </c>
      <c r="AK7" s="235">
        <v>8036.5185420370844</v>
      </c>
      <c r="AL7" s="235">
        <v>7896.3339848311634</v>
      </c>
      <c r="AM7" s="235">
        <v>8479.0627455511894</v>
      </c>
      <c r="AN7" s="235">
        <v>9992.9162640901777</v>
      </c>
      <c r="AO7" s="235">
        <v>7953.2021488290047</v>
      </c>
      <c r="AP7" s="235">
        <v>7894.1266254876464</v>
      </c>
      <c r="AQ7" s="235">
        <v>9175.992015075537</v>
      </c>
      <c r="AR7" s="235">
        <v>8896.5997749919643</v>
      </c>
      <c r="AS7" s="235">
        <v>8943.3695147610688</v>
      </c>
      <c r="AT7" s="235">
        <v>9190.9535807202519</v>
      </c>
      <c r="AU7" s="235">
        <v>8275.7537117903921</v>
      </c>
      <c r="AV7" s="235">
        <v>9865.4879889859476</v>
      </c>
      <c r="AW7" s="235">
        <v>8168.8037721470755</v>
      </c>
      <c r="AX7" s="235">
        <v>9726.6274306499872</v>
      </c>
      <c r="AY7" s="235">
        <v>8401.8316928174645</v>
      </c>
      <c r="AZ7" s="235">
        <v>9143.4884635105118</v>
      </c>
      <c r="BA7" s="235">
        <v>9623.3799685876529</v>
      </c>
      <c r="BB7" s="235">
        <v>8656.1042341758475</v>
      </c>
      <c r="BC7" s="235">
        <v>11189.977115117892</v>
      </c>
      <c r="BD7" s="235">
        <v>8999.6898605234292</v>
      </c>
      <c r="BE7" s="235">
        <v>8664.5213618802318</v>
      </c>
      <c r="BF7" s="235">
        <v>10983.37823553327</v>
      </c>
      <c r="BG7" s="235">
        <v>8173.3863270777483</v>
      </c>
      <c r="BH7" s="235">
        <v>8493.5130089374379</v>
      </c>
      <c r="BI7" s="235">
        <v>15663.507308684437</v>
      </c>
      <c r="BJ7" s="235">
        <v>8342.7536448332266</v>
      </c>
      <c r="BK7" s="235">
        <v>7510.949016913085</v>
      </c>
      <c r="BL7" s="235">
        <v>8126.8911230995582</v>
      </c>
      <c r="BM7" s="235">
        <v>7777.5580728551759</v>
      </c>
      <c r="BN7" s="235">
        <v>9073.8170819977258</v>
      </c>
      <c r="BO7" s="235">
        <v>7473.9335777981496</v>
      </c>
      <c r="BP7" s="235">
        <v>8534.6843081669231</v>
      </c>
      <c r="BQ7" s="235">
        <v>7765.0118389511281</v>
      </c>
      <c r="BR7" s="235">
        <v>7979.1803020767775</v>
      </c>
      <c r="BS7" s="235">
        <v>7874.885185185185</v>
      </c>
      <c r="BT7" s="235">
        <v>9750.2282793867125</v>
      </c>
      <c r="BU7" s="235">
        <v>9318.3505551252256</v>
      </c>
      <c r="BV7" s="235">
        <v>7924.0642669878835</v>
      </c>
      <c r="BW7" s="230"/>
    </row>
    <row r="8" spans="1:75" ht="14.25" customHeight="1" x14ac:dyDescent="0.2">
      <c r="A8" s="236" t="s">
        <v>135</v>
      </c>
      <c r="B8" s="233">
        <v>639.72362978283354</v>
      </c>
      <c r="C8" s="233">
        <v>554.00919377652053</v>
      </c>
      <c r="D8" s="233">
        <v>338.67928175073257</v>
      </c>
      <c r="E8" s="233">
        <v>380.58977688584582</v>
      </c>
      <c r="F8" s="233">
        <v>235.47124550932082</v>
      </c>
      <c r="G8" s="233">
        <v>315.71870963468353</v>
      </c>
      <c r="H8" s="233">
        <v>292.85739346226256</v>
      </c>
      <c r="I8" s="233">
        <v>382.73672600619193</v>
      </c>
      <c r="J8" s="233">
        <v>331.23909749116012</v>
      </c>
      <c r="K8" s="233">
        <v>444.84944237918216</v>
      </c>
      <c r="L8" s="233">
        <v>280.84629783693845</v>
      </c>
      <c r="M8" s="233">
        <v>341.26648044692735</v>
      </c>
      <c r="N8" s="233">
        <v>214.38817480719794</v>
      </c>
      <c r="O8" s="233">
        <v>266.99033012503372</v>
      </c>
      <c r="P8" s="233">
        <v>297.44777321190583</v>
      </c>
      <c r="Q8" s="233">
        <v>299.63699953624979</v>
      </c>
      <c r="R8" s="233">
        <v>339.62483781278962</v>
      </c>
      <c r="S8" s="233">
        <v>407.00732728541522</v>
      </c>
      <c r="T8" s="233">
        <v>299.44835189902295</v>
      </c>
      <c r="U8" s="233">
        <v>350.45214337477006</v>
      </c>
      <c r="V8" s="233">
        <v>259.31739666872301</v>
      </c>
      <c r="W8" s="233">
        <v>378.32376414252855</v>
      </c>
      <c r="X8" s="233">
        <v>301.87948482060716</v>
      </c>
      <c r="Y8" s="233">
        <v>299.8545325305235</v>
      </c>
      <c r="Z8" s="233">
        <v>530.22343324250676</v>
      </c>
      <c r="AA8" s="233">
        <v>287.18153861924043</v>
      </c>
      <c r="AB8" s="233">
        <v>268.59888698630135</v>
      </c>
      <c r="AC8" s="233">
        <v>295.47795768388448</v>
      </c>
      <c r="AD8" s="233">
        <v>331.60991580916743</v>
      </c>
      <c r="AE8" s="233">
        <v>179.63363673976002</v>
      </c>
      <c r="AF8" s="233">
        <v>280.48767808158573</v>
      </c>
      <c r="AG8" s="233">
        <v>749.9685705896967</v>
      </c>
      <c r="AH8" s="233">
        <v>289.12301917539196</v>
      </c>
      <c r="AI8" s="233">
        <v>419.148445686343</v>
      </c>
      <c r="AJ8" s="233">
        <v>350.12557846024401</v>
      </c>
      <c r="AK8" s="233">
        <v>330.04064008128017</v>
      </c>
      <c r="AL8" s="233">
        <v>265.9284950400118</v>
      </c>
      <c r="AM8" s="233">
        <v>252.88317541021493</v>
      </c>
      <c r="AN8" s="233">
        <v>383.30831165613773</v>
      </c>
      <c r="AO8" s="233">
        <v>289.46599266715748</v>
      </c>
      <c r="AP8" s="233">
        <v>323.14434330299088</v>
      </c>
      <c r="AQ8" s="233">
        <v>302.50538183908782</v>
      </c>
      <c r="AR8" s="233">
        <v>303.4026679524269</v>
      </c>
      <c r="AS8" s="233">
        <v>331.9351640962235</v>
      </c>
      <c r="AT8" s="233">
        <v>323.35834588525262</v>
      </c>
      <c r="AU8" s="233">
        <v>437.89199417758368</v>
      </c>
      <c r="AV8" s="233">
        <v>303.68163691606532</v>
      </c>
      <c r="AW8" s="233">
        <v>349.48256810821107</v>
      </c>
      <c r="AX8" s="233">
        <v>336.74743336959477</v>
      </c>
      <c r="AY8" s="233">
        <v>348.248903615632</v>
      </c>
      <c r="AZ8" s="233">
        <v>352.68714749615452</v>
      </c>
      <c r="BA8" s="233">
        <v>212.09053199629494</v>
      </c>
      <c r="BB8" s="233">
        <v>260.08198314970838</v>
      </c>
      <c r="BC8" s="233">
        <v>567.83009708737859</v>
      </c>
      <c r="BD8" s="233">
        <v>268.16194953769002</v>
      </c>
      <c r="BE8" s="233">
        <v>264.69872504829362</v>
      </c>
      <c r="BF8" s="233">
        <v>318.62400054207887</v>
      </c>
      <c r="BG8" s="233">
        <v>280.31876675603218</v>
      </c>
      <c r="BH8" s="233">
        <v>285.69692154915589</v>
      </c>
      <c r="BI8" s="233">
        <v>500.03697334479796</v>
      </c>
      <c r="BJ8" s="233">
        <v>310.54142664106394</v>
      </c>
      <c r="BK8" s="233">
        <v>224.22652007181966</v>
      </c>
      <c r="BL8" s="233">
        <v>371.91139447441554</v>
      </c>
      <c r="BM8" s="233">
        <v>413.13408351451551</v>
      </c>
      <c r="BN8" s="233">
        <v>293.73487746872092</v>
      </c>
      <c r="BO8" s="233">
        <v>213.40720060005</v>
      </c>
      <c r="BP8" s="233">
        <v>358.75818151498726</v>
      </c>
      <c r="BQ8" s="233">
        <v>295.26485984051664</v>
      </c>
      <c r="BR8" s="233">
        <v>373.37130270610447</v>
      </c>
      <c r="BS8" s="233">
        <v>436.23827160493829</v>
      </c>
      <c r="BT8" s="233">
        <v>320.63282894077565</v>
      </c>
      <c r="BU8" s="233">
        <v>408.81874515879161</v>
      </c>
      <c r="BV8" s="233">
        <v>367.02161128037977</v>
      </c>
      <c r="BW8" s="230"/>
    </row>
    <row r="9" spans="1:75" ht="7.5" customHeight="1" x14ac:dyDescent="0.2">
      <c r="A9" s="237"/>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30"/>
    </row>
    <row r="10" spans="1:75" ht="15" customHeight="1" x14ac:dyDescent="0.2">
      <c r="A10" s="228" t="s">
        <v>293</v>
      </c>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30"/>
    </row>
    <row r="11" spans="1:75" ht="14.25" customHeight="1" x14ac:dyDescent="0.2">
      <c r="A11" s="231" t="s">
        <v>145</v>
      </c>
      <c r="B11" s="370">
        <v>0</v>
      </c>
      <c r="C11" s="370">
        <v>233</v>
      </c>
      <c r="D11" s="370">
        <v>3493</v>
      </c>
      <c r="E11" s="370">
        <v>1268</v>
      </c>
      <c r="F11" s="370">
        <v>2762</v>
      </c>
      <c r="G11" s="370">
        <v>5298</v>
      </c>
      <c r="H11" s="370">
        <v>4702</v>
      </c>
      <c r="I11" s="370">
        <v>2519</v>
      </c>
      <c r="J11" s="370">
        <v>714</v>
      </c>
      <c r="K11" s="370">
        <v>157</v>
      </c>
      <c r="L11" s="370">
        <v>1712</v>
      </c>
      <c r="M11" s="370">
        <v>161</v>
      </c>
      <c r="N11" s="370">
        <v>1206</v>
      </c>
      <c r="O11" s="370">
        <v>17614</v>
      </c>
      <c r="P11" s="370">
        <v>3872</v>
      </c>
      <c r="Q11" s="370">
        <v>7186</v>
      </c>
      <c r="R11" s="370">
        <v>1753</v>
      </c>
      <c r="S11" s="370">
        <v>406</v>
      </c>
      <c r="T11" s="370">
        <v>1891</v>
      </c>
      <c r="U11" s="370">
        <v>2024</v>
      </c>
      <c r="V11" s="370">
        <v>408</v>
      </c>
      <c r="W11" s="370">
        <v>3950</v>
      </c>
      <c r="X11" s="370">
        <v>701</v>
      </c>
      <c r="Y11" s="370">
        <v>3912</v>
      </c>
      <c r="Z11" s="370">
        <v>2342</v>
      </c>
      <c r="AA11" s="370">
        <v>1768</v>
      </c>
      <c r="AB11" s="370">
        <v>405</v>
      </c>
      <c r="AC11" s="370">
        <v>18380</v>
      </c>
      <c r="AD11" s="370">
        <v>140</v>
      </c>
      <c r="AE11" s="370">
        <v>590</v>
      </c>
      <c r="AF11" s="370">
        <v>8735</v>
      </c>
      <c r="AG11" s="370">
        <v>104750</v>
      </c>
      <c r="AH11" s="370">
        <v>23972</v>
      </c>
      <c r="AI11" s="370">
        <v>960</v>
      </c>
      <c r="AJ11" s="370">
        <v>748</v>
      </c>
      <c r="AK11" s="370">
        <v>3099</v>
      </c>
      <c r="AL11" s="370">
        <v>7713</v>
      </c>
      <c r="AM11" s="370">
        <v>1054</v>
      </c>
      <c r="AN11" s="370">
        <v>1591</v>
      </c>
      <c r="AO11" s="370">
        <v>12084</v>
      </c>
      <c r="AP11" s="370">
        <v>751</v>
      </c>
      <c r="AQ11" s="370">
        <v>2477</v>
      </c>
      <c r="AR11" s="370">
        <v>3136</v>
      </c>
      <c r="AS11" s="370">
        <v>4265</v>
      </c>
      <c r="AT11" s="370">
        <v>1200</v>
      </c>
      <c r="AU11" s="370">
        <v>1998</v>
      </c>
      <c r="AV11" s="370">
        <v>2654</v>
      </c>
      <c r="AW11" s="370">
        <v>748</v>
      </c>
      <c r="AX11" s="370">
        <v>5032</v>
      </c>
      <c r="AY11" s="370">
        <v>1120</v>
      </c>
      <c r="AZ11" s="370">
        <v>1349</v>
      </c>
      <c r="BA11" s="370">
        <v>3802</v>
      </c>
      <c r="BB11" s="370">
        <v>1320</v>
      </c>
      <c r="BC11" s="370">
        <v>509</v>
      </c>
      <c r="BD11" s="370">
        <v>3573</v>
      </c>
      <c r="BE11" s="370">
        <v>31149</v>
      </c>
      <c r="BF11" s="370">
        <v>3483</v>
      </c>
      <c r="BG11" s="370">
        <v>436</v>
      </c>
      <c r="BH11" s="370">
        <v>759</v>
      </c>
      <c r="BI11" s="370">
        <v>390</v>
      </c>
      <c r="BJ11" s="370">
        <v>1654</v>
      </c>
      <c r="BK11" s="370">
        <v>4558</v>
      </c>
      <c r="BL11" s="370">
        <v>649</v>
      </c>
      <c r="BM11" s="370">
        <v>69912</v>
      </c>
      <c r="BN11" s="370">
        <v>8829</v>
      </c>
      <c r="BO11" s="370">
        <v>781</v>
      </c>
      <c r="BP11" s="370">
        <v>5519</v>
      </c>
      <c r="BQ11" s="370">
        <v>1718</v>
      </c>
      <c r="BR11" s="370">
        <v>472</v>
      </c>
      <c r="BS11" s="370">
        <v>471</v>
      </c>
      <c r="BT11" s="370">
        <v>2511</v>
      </c>
      <c r="BU11" s="370">
        <v>2094</v>
      </c>
      <c r="BV11" s="370">
        <v>1227</v>
      </c>
      <c r="BW11" s="230"/>
    </row>
    <row r="12" spans="1:75" ht="14.25" customHeight="1" x14ac:dyDescent="0.2">
      <c r="A12" s="231" t="s">
        <v>284</v>
      </c>
      <c r="B12" s="370">
        <v>0</v>
      </c>
      <c r="C12" s="370">
        <v>5184541</v>
      </c>
      <c r="D12" s="370">
        <v>103284258</v>
      </c>
      <c r="E12" s="370">
        <v>37126734</v>
      </c>
      <c r="F12" s="370">
        <v>99838335</v>
      </c>
      <c r="G12" s="370">
        <v>174628885</v>
      </c>
      <c r="H12" s="370">
        <v>156590626</v>
      </c>
      <c r="I12" s="370">
        <v>68674577</v>
      </c>
      <c r="J12" s="370">
        <v>20402986</v>
      </c>
      <c r="K12" s="370">
        <v>5220157</v>
      </c>
      <c r="L12" s="370">
        <v>47583829</v>
      </c>
      <c r="M12" s="370">
        <v>4699450</v>
      </c>
      <c r="N12" s="370">
        <v>29082196</v>
      </c>
      <c r="O12" s="370">
        <v>645357536</v>
      </c>
      <c r="P12" s="370">
        <v>107017065</v>
      </c>
      <c r="Q12" s="370">
        <v>216632783</v>
      </c>
      <c r="R12" s="370">
        <v>47769542</v>
      </c>
      <c r="S12" s="370">
        <v>11192454</v>
      </c>
      <c r="T12" s="370">
        <v>65519025</v>
      </c>
      <c r="U12" s="370">
        <v>64506324</v>
      </c>
      <c r="V12" s="370">
        <v>14530795</v>
      </c>
      <c r="W12" s="370">
        <v>144051447</v>
      </c>
      <c r="X12" s="370">
        <v>18439214</v>
      </c>
      <c r="Y12" s="370">
        <v>142654551</v>
      </c>
      <c r="Z12" s="370">
        <v>54795842</v>
      </c>
      <c r="AA12" s="370">
        <v>56899723</v>
      </c>
      <c r="AB12" s="370">
        <v>11273887</v>
      </c>
      <c r="AC12" s="370">
        <v>602378509</v>
      </c>
      <c r="AD12" s="370">
        <v>4322741</v>
      </c>
      <c r="AE12" s="370">
        <v>18952242</v>
      </c>
      <c r="AF12" s="370">
        <v>322744540</v>
      </c>
      <c r="AG12" s="370">
        <v>2705658268</v>
      </c>
      <c r="AH12" s="370">
        <v>720479340</v>
      </c>
      <c r="AI12" s="370">
        <v>31141868</v>
      </c>
      <c r="AJ12" s="370">
        <v>24291759</v>
      </c>
      <c r="AK12" s="370">
        <v>86582360</v>
      </c>
      <c r="AL12" s="370">
        <v>241725607</v>
      </c>
      <c r="AM12" s="370">
        <v>32930461</v>
      </c>
      <c r="AN12" s="370">
        <v>43160628</v>
      </c>
      <c r="AO12" s="370">
        <v>400291647</v>
      </c>
      <c r="AP12" s="370">
        <v>24014883</v>
      </c>
      <c r="AQ12" s="370">
        <v>87021883</v>
      </c>
      <c r="AR12" s="370">
        <v>92616326</v>
      </c>
      <c r="AS12" s="370">
        <v>124179905</v>
      </c>
      <c r="AT12" s="370">
        <v>34819170</v>
      </c>
      <c r="AU12" s="370">
        <v>58515408</v>
      </c>
      <c r="AV12" s="370">
        <v>85119330</v>
      </c>
      <c r="AW12" s="370">
        <v>20071066</v>
      </c>
      <c r="AX12" s="370">
        <v>172953883</v>
      </c>
      <c r="AY12" s="370">
        <v>37418771</v>
      </c>
      <c r="AZ12" s="370">
        <v>45899615</v>
      </c>
      <c r="BA12" s="370">
        <v>132993117</v>
      </c>
      <c r="BB12" s="370">
        <v>31708039</v>
      </c>
      <c r="BC12" s="370">
        <v>14523071</v>
      </c>
      <c r="BD12" s="370">
        <v>117056288</v>
      </c>
      <c r="BE12" s="370">
        <v>1023964950</v>
      </c>
      <c r="BF12" s="370">
        <v>95827695</v>
      </c>
      <c r="BG12" s="370">
        <v>11531242</v>
      </c>
      <c r="BH12" s="370">
        <v>20094189</v>
      </c>
      <c r="BI12" s="370">
        <v>12905373</v>
      </c>
      <c r="BJ12" s="370">
        <v>38546793</v>
      </c>
      <c r="BK12" s="370">
        <v>136308887</v>
      </c>
      <c r="BL12" s="370">
        <v>22057503</v>
      </c>
      <c r="BM12" s="370">
        <v>2165701302</v>
      </c>
      <c r="BN12" s="370">
        <v>303525953</v>
      </c>
      <c r="BO12" s="370">
        <v>18699809</v>
      </c>
      <c r="BP12" s="370">
        <v>194737949</v>
      </c>
      <c r="BQ12" s="370">
        <v>52726257</v>
      </c>
      <c r="BR12" s="370">
        <v>12012886</v>
      </c>
      <c r="BS12" s="370">
        <v>14156813</v>
      </c>
      <c r="BT12" s="370">
        <v>65659946</v>
      </c>
      <c r="BU12" s="370">
        <v>85347922</v>
      </c>
      <c r="BV12" s="370">
        <v>45498622</v>
      </c>
      <c r="BW12" s="230"/>
    </row>
    <row r="13" spans="1:75" x14ac:dyDescent="0.2">
      <c r="A13" s="234" t="s">
        <v>144</v>
      </c>
      <c r="B13" s="545">
        <v>0</v>
      </c>
      <c r="C13" s="233">
        <v>283175</v>
      </c>
      <c r="D13" s="233">
        <v>2895974</v>
      </c>
      <c r="E13" s="233">
        <v>1107665</v>
      </c>
      <c r="F13" s="233">
        <v>1389970</v>
      </c>
      <c r="G13" s="233">
        <v>4469742</v>
      </c>
      <c r="H13" s="233">
        <v>3376347</v>
      </c>
      <c r="I13" s="233">
        <v>2337779</v>
      </c>
      <c r="J13" s="233">
        <v>611622</v>
      </c>
      <c r="K13" s="233">
        <v>151786</v>
      </c>
      <c r="L13" s="233">
        <v>1092846</v>
      </c>
      <c r="M13" s="233">
        <v>162830</v>
      </c>
      <c r="N13" s="233">
        <v>389551</v>
      </c>
      <c r="O13" s="233">
        <v>15878294</v>
      </c>
      <c r="P13" s="233">
        <v>2997908</v>
      </c>
      <c r="Q13" s="233">
        <v>5857705</v>
      </c>
      <c r="R13" s="233">
        <v>1080052</v>
      </c>
      <c r="S13" s="233">
        <v>420112</v>
      </c>
      <c r="T13" s="233">
        <v>1591911</v>
      </c>
      <c r="U13" s="233">
        <v>1831558</v>
      </c>
      <c r="V13" s="233">
        <v>243403</v>
      </c>
      <c r="W13" s="233">
        <v>4306026</v>
      </c>
      <c r="X13" s="233">
        <v>527368</v>
      </c>
      <c r="Y13" s="233">
        <v>2738358</v>
      </c>
      <c r="Z13" s="233">
        <v>2234702</v>
      </c>
      <c r="AA13" s="233">
        <v>993032</v>
      </c>
      <c r="AB13" s="233">
        <v>164158</v>
      </c>
      <c r="AC13" s="233">
        <v>13521627</v>
      </c>
      <c r="AD13" s="233">
        <v>90026</v>
      </c>
      <c r="AE13" s="233">
        <v>237915</v>
      </c>
      <c r="AF13" s="233">
        <v>7790642</v>
      </c>
      <c r="AG13" s="233">
        <v>152847548</v>
      </c>
      <c r="AH13" s="233">
        <v>19140367</v>
      </c>
      <c r="AI13" s="233">
        <v>622756</v>
      </c>
      <c r="AJ13" s="233">
        <v>485351</v>
      </c>
      <c r="AK13" s="233">
        <v>2215683</v>
      </c>
      <c r="AL13" s="233">
        <v>6420375</v>
      </c>
      <c r="AM13" s="233">
        <v>591623</v>
      </c>
      <c r="AN13" s="233">
        <v>1192807</v>
      </c>
      <c r="AO13" s="233">
        <v>8856689</v>
      </c>
      <c r="AP13" s="233">
        <v>576544</v>
      </c>
      <c r="AQ13" s="233">
        <v>1951409</v>
      </c>
      <c r="AR13" s="233">
        <v>2853919</v>
      </c>
      <c r="AS13" s="233">
        <v>3596554</v>
      </c>
      <c r="AT13" s="233">
        <v>1149210</v>
      </c>
      <c r="AU13" s="233">
        <v>2283585</v>
      </c>
      <c r="AV13" s="233">
        <v>2163326</v>
      </c>
      <c r="AW13" s="233">
        <v>510339</v>
      </c>
      <c r="AX13" s="233">
        <v>5191072</v>
      </c>
      <c r="AY13" s="233">
        <v>959538</v>
      </c>
      <c r="AZ13" s="233">
        <v>1529338</v>
      </c>
      <c r="BA13" s="233">
        <v>2554048</v>
      </c>
      <c r="BB13" s="233">
        <v>695499</v>
      </c>
      <c r="BC13" s="233">
        <v>568254</v>
      </c>
      <c r="BD13" s="233">
        <v>2683101</v>
      </c>
      <c r="BE13" s="233">
        <v>23300699</v>
      </c>
      <c r="BF13" s="233">
        <v>2872532</v>
      </c>
      <c r="BG13" s="233">
        <v>308682</v>
      </c>
      <c r="BH13" s="233">
        <v>495170</v>
      </c>
      <c r="BI13" s="233">
        <v>325333</v>
      </c>
      <c r="BJ13" s="233">
        <v>1119678</v>
      </c>
      <c r="BK13" s="233">
        <v>3230984</v>
      </c>
      <c r="BL13" s="233">
        <v>660284</v>
      </c>
      <c r="BM13" s="233">
        <v>72698489</v>
      </c>
      <c r="BN13" s="233">
        <v>6757792</v>
      </c>
      <c r="BO13" s="233">
        <v>335626</v>
      </c>
      <c r="BP13" s="233">
        <v>5411555</v>
      </c>
      <c r="BQ13" s="233">
        <v>1001165</v>
      </c>
      <c r="BR13" s="233">
        <v>518849</v>
      </c>
      <c r="BS13" s="233">
        <v>427458</v>
      </c>
      <c r="BT13" s="233">
        <v>1520807</v>
      </c>
      <c r="BU13" s="233">
        <v>2553550</v>
      </c>
      <c r="BV13" s="233">
        <v>1302132</v>
      </c>
      <c r="BW13" s="230"/>
    </row>
    <row r="14" spans="1:75" x14ac:dyDescent="0.2">
      <c r="A14" s="234" t="s">
        <v>29</v>
      </c>
      <c r="B14" s="370">
        <v>0</v>
      </c>
      <c r="C14" s="235">
        <v>22251.248927038625</v>
      </c>
      <c r="D14" s="235">
        <v>29568.925851703407</v>
      </c>
      <c r="E14" s="235">
        <v>29279.758675078865</v>
      </c>
      <c r="F14" s="235">
        <v>36147.116220130338</v>
      </c>
      <c r="G14" s="235">
        <v>32961.284446961115</v>
      </c>
      <c r="H14" s="235">
        <v>33302.982985963419</v>
      </c>
      <c r="I14" s="235">
        <v>27262.634775704646</v>
      </c>
      <c r="J14" s="235">
        <v>28575.610644257704</v>
      </c>
      <c r="K14" s="235">
        <v>33249.407643312101</v>
      </c>
      <c r="L14" s="235">
        <v>27794.292640186915</v>
      </c>
      <c r="M14" s="235">
        <v>29189.130434782608</v>
      </c>
      <c r="N14" s="235">
        <v>24114.590381426202</v>
      </c>
      <c r="O14" s="235">
        <v>36638.89724083116</v>
      </c>
      <c r="P14" s="235">
        <v>27638.704803719007</v>
      </c>
      <c r="Q14" s="235">
        <v>30146.50473142221</v>
      </c>
      <c r="R14" s="235">
        <v>27250.166571591559</v>
      </c>
      <c r="S14" s="235">
        <v>27567.620689655174</v>
      </c>
      <c r="T14" s="235">
        <v>34647.81861448969</v>
      </c>
      <c r="U14" s="235">
        <v>31870.713438735176</v>
      </c>
      <c r="V14" s="235">
        <v>35614.693627450979</v>
      </c>
      <c r="W14" s="235">
        <v>36468.72075949367</v>
      </c>
      <c r="X14" s="235">
        <v>26304.156918687589</v>
      </c>
      <c r="Y14" s="235">
        <v>36465.887269938648</v>
      </c>
      <c r="Z14" s="235">
        <v>23397.029035012809</v>
      </c>
      <c r="AA14" s="235">
        <v>32183.101244343892</v>
      </c>
      <c r="AB14" s="235">
        <v>27836.758024691357</v>
      </c>
      <c r="AC14" s="235">
        <v>32773.585908596302</v>
      </c>
      <c r="AD14" s="235">
        <v>30876.721428571429</v>
      </c>
      <c r="AE14" s="235">
        <v>32122.444067796609</v>
      </c>
      <c r="AF14" s="235">
        <v>36948.430452203778</v>
      </c>
      <c r="AG14" s="235">
        <v>25829.673202863964</v>
      </c>
      <c r="AH14" s="235">
        <v>30055.036709494409</v>
      </c>
      <c r="AI14" s="235">
        <v>32439.445833333335</v>
      </c>
      <c r="AJ14" s="235">
        <v>32475.613636363636</v>
      </c>
      <c r="AK14" s="235">
        <v>27938.806066473055</v>
      </c>
      <c r="AL14" s="235">
        <v>31340.024244781536</v>
      </c>
      <c r="AM14" s="235">
        <v>31243.321631878556</v>
      </c>
      <c r="AN14" s="235">
        <v>27127.987429289755</v>
      </c>
      <c r="AO14" s="235">
        <v>33125.756951340612</v>
      </c>
      <c r="AP14" s="235">
        <v>31977.207723035954</v>
      </c>
      <c r="AQ14" s="235">
        <v>35131.967299152202</v>
      </c>
      <c r="AR14" s="235">
        <v>29533.267219387755</v>
      </c>
      <c r="AS14" s="235">
        <v>29116.038686987104</v>
      </c>
      <c r="AT14" s="235">
        <v>29015.974999999999</v>
      </c>
      <c r="AU14" s="235">
        <v>29286.990990990991</v>
      </c>
      <c r="AV14" s="235">
        <v>32072.091183119821</v>
      </c>
      <c r="AW14" s="235">
        <v>26832.975935828876</v>
      </c>
      <c r="AX14" s="235">
        <v>34370.803457869632</v>
      </c>
      <c r="AY14" s="235">
        <v>33409.616964285713</v>
      </c>
      <c r="AZ14" s="235">
        <v>34024.918458117121</v>
      </c>
      <c r="BA14" s="235">
        <v>34979.778274592318</v>
      </c>
      <c r="BB14" s="235">
        <v>24021.241666666665</v>
      </c>
      <c r="BC14" s="235">
        <v>28532.555992141453</v>
      </c>
      <c r="BD14" s="235">
        <v>32761.345647914917</v>
      </c>
      <c r="BE14" s="235">
        <v>32873.124337859961</v>
      </c>
      <c r="BF14" s="235">
        <v>27512.975882859602</v>
      </c>
      <c r="BG14" s="235">
        <v>26447.802752293577</v>
      </c>
      <c r="BH14" s="235">
        <v>26474.557312252964</v>
      </c>
      <c r="BI14" s="235">
        <v>33090.699999999997</v>
      </c>
      <c r="BJ14" s="235">
        <v>23305.195284159614</v>
      </c>
      <c r="BK14" s="235">
        <v>29905.416191311979</v>
      </c>
      <c r="BL14" s="235">
        <v>33986.907550077041</v>
      </c>
      <c r="BM14" s="235">
        <v>30977.533213182287</v>
      </c>
      <c r="BN14" s="235">
        <v>34378.293464718539</v>
      </c>
      <c r="BO14" s="235">
        <v>23943.417413572344</v>
      </c>
      <c r="BP14" s="235">
        <v>35285.00616053633</v>
      </c>
      <c r="BQ14" s="235">
        <v>30690.487194412108</v>
      </c>
      <c r="BR14" s="235">
        <v>25451.02966101695</v>
      </c>
      <c r="BS14" s="235">
        <v>30056.927813163482</v>
      </c>
      <c r="BT14" s="235">
        <v>26148.923138191956</v>
      </c>
      <c r="BU14" s="235">
        <v>40758.319961795605</v>
      </c>
      <c r="BV14" s="235">
        <v>37081.191524042377</v>
      </c>
      <c r="BW14" s="230"/>
    </row>
    <row r="15" spans="1:75" x14ac:dyDescent="0.2">
      <c r="A15" s="231" t="s">
        <v>135</v>
      </c>
      <c r="B15" s="370">
        <v>0</v>
      </c>
      <c r="C15" s="233">
        <v>1215.343347639485</v>
      </c>
      <c r="D15" s="233">
        <v>829.07930146006299</v>
      </c>
      <c r="E15" s="233">
        <v>873.55283911671927</v>
      </c>
      <c r="F15" s="233">
        <v>503.24764663287471</v>
      </c>
      <c r="G15" s="233">
        <v>843.66591166477917</v>
      </c>
      <c r="H15" s="233">
        <v>718.06614206720542</v>
      </c>
      <c r="I15" s="233">
        <v>928.05835649067092</v>
      </c>
      <c r="J15" s="233">
        <v>856.61344537815125</v>
      </c>
      <c r="K15" s="233">
        <v>966.78980891719743</v>
      </c>
      <c r="L15" s="233">
        <v>638.34462616822429</v>
      </c>
      <c r="M15" s="233">
        <v>1011.3664596273292</v>
      </c>
      <c r="N15" s="233">
        <v>323.01077943615257</v>
      </c>
      <c r="O15" s="233">
        <v>901.4587260133984</v>
      </c>
      <c r="P15" s="233">
        <v>774.25309917355366</v>
      </c>
      <c r="Q15" s="233">
        <v>815.15516281658779</v>
      </c>
      <c r="R15" s="233">
        <v>616.11637193382774</v>
      </c>
      <c r="S15" s="233">
        <v>1034.7586206896551</v>
      </c>
      <c r="T15" s="233">
        <v>841.83553675304074</v>
      </c>
      <c r="U15" s="233">
        <v>904.91996047430825</v>
      </c>
      <c r="V15" s="233">
        <v>596.57598039215691</v>
      </c>
      <c r="W15" s="233">
        <v>1090.1331645569621</v>
      </c>
      <c r="X15" s="233">
        <v>752.3081312410842</v>
      </c>
      <c r="Y15" s="233">
        <v>699.98926380368096</v>
      </c>
      <c r="Z15" s="233">
        <v>954.18531169940218</v>
      </c>
      <c r="AA15" s="233">
        <v>561.66968325791856</v>
      </c>
      <c r="AB15" s="233">
        <v>405.32839506172837</v>
      </c>
      <c r="AC15" s="233">
        <v>735.67067464635477</v>
      </c>
      <c r="AD15" s="233">
        <v>643.04285714285709</v>
      </c>
      <c r="AE15" s="233">
        <v>403.24576271186442</v>
      </c>
      <c r="AF15" s="233">
        <v>891.88803663423016</v>
      </c>
      <c r="AG15" s="233">
        <v>1459.1651360381861</v>
      </c>
      <c r="AH15" s="233">
        <v>798.44681294843986</v>
      </c>
      <c r="AI15" s="233">
        <v>648.70416666666665</v>
      </c>
      <c r="AJ15" s="233">
        <v>648.86497326203209</v>
      </c>
      <c r="AK15" s="233">
        <v>714.96708615682473</v>
      </c>
      <c r="AL15" s="233">
        <v>832.40956826137688</v>
      </c>
      <c r="AM15" s="233">
        <v>561.31214421252366</v>
      </c>
      <c r="AN15" s="233">
        <v>749.72155876807039</v>
      </c>
      <c r="AO15" s="233">
        <v>732.92692816948033</v>
      </c>
      <c r="AP15" s="233">
        <v>767.70173102529964</v>
      </c>
      <c r="AQ15" s="233">
        <v>787.81146548243839</v>
      </c>
      <c r="AR15" s="233">
        <v>910.05070153061229</v>
      </c>
      <c r="AS15" s="233">
        <v>843.27174677608446</v>
      </c>
      <c r="AT15" s="233">
        <v>957.67499999999995</v>
      </c>
      <c r="AU15" s="233">
        <v>1142.9354354354355</v>
      </c>
      <c r="AV15" s="233">
        <v>815.11906556141673</v>
      </c>
      <c r="AW15" s="233">
        <v>682.27139037433153</v>
      </c>
      <c r="AX15" s="233">
        <v>1031.6120826709061</v>
      </c>
      <c r="AY15" s="233">
        <v>856.73035714285709</v>
      </c>
      <c r="AZ15" s="233">
        <v>1133.6827279466272</v>
      </c>
      <c r="BA15" s="233">
        <v>671.76433456075745</v>
      </c>
      <c r="BB15" s="233">
        <v>526.8931818181818</v>
      </c>
      <c r="BC15" s="233">
        <v>1116.4125736738704</v>
      </c>
      <c r="BD15" s="233">
        <v>750.93786733837112</v>
      </c>
      <c r="BE15" s="233">
        <v>748.04003338790972</v>
      </c>
      <c r="BF15" s="233">
        <v>824.72925638817117</v>
      </c>
      <c r="BG15" s="233">
        <v>707.98623853211006</v>
      </c>
      <c r="BH15" s="233">
        <v>652.39789196310937</v>
      </c>
      <c r="BI15" s="233">
        <v>834.18717948717949</v>
      </c>
      <c r="BJ15" s="233">
        <v>676.95163240628779</v>
      </c>
      <c r="BK15" s="233">
        <v>708.86002632733653</v>
      </c>
      <c r="BL15" s="233">
        <v>1017.3867488443759</v>
      </c>
      <c r="BM15" s="233">
        <v>1039.857091772514</v>
      </c>
      <c r="BN15" s="233">
        <v>765.4085400385095</v>
      </c>
      <c r="BO15" s="233">
        <v>429.73879641485274</v>
      </c>
      <c r="BP15" s="233">
        <v>980.53179923899256</v>
      </c>
      <c r="BQ15" s="233">
        <v>582.75029103608847</v>
      </c>
      <c r="BR15" s="233">
        <v>1099.2563559322034</v>
      </c>
      <c r="BS15" s="233">
        <v>907.55414012738856</v>
      </c>
      <c r="BT15" s="233">
        <v>605.65790521704503</v>
      </c>
      <c r="BU15" s="233">
        <v>1219.4603629417384</v>
      </c>
      <c r="BV15" s="233">
        <v>1061.2322738386308</v>
      </c>
      <c r="BW15" s="230"/>
    </row>
    <row r="16" spans="1:75" ht="6" customHeight="1" x14ac:dyDescent="0.2">
      <c r="A16" s="234"/>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30"/>
    </row>
    <row r="17" spans="1:78" ht="25.5" x14ac:dyDescent="0.2">
      <c r="A17" s="228" t="s">
        <v>32</v>
      </c>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30"/>
    </row>
    <row r="18" spans="1:78" x14ac:dyDescent="0.2">
      <c r="A18" s="231" t="s">
        <v>296</v>
      </c>
      <c r="B18" s="370">
        <v>51</v>
      </c>
      <c r="C18" s="370">
        <v>18</v>
      </c>
      <c r="D18" s="370">
        <v>408</v>
      </c>
      <c r="E18" s="370">
        <v>119</v>
      </c>
      <c r="F18" s="370">
        <v>430</v>
      </c>
      <c r="G18" s="370">
        <v>1020</v>
      </c>
      <c r="H18" s="370">
        <v>763</v>
      </c>
      <c r="I18" s="370">
        <v>225</v>
      </c>
      <c r="J18" s="370">
        <v>57</v>
      </c>
      <c r="K18" s="370">
        <v>14</v>
      </c>
      <c r="L18" s="370">
        <v>124</v>
      </c>
      <c r="M18" s="370">
        <v>11</v>
      </c>
      <c r="N18" s="370">
        <v>163</v>
      </c>
      <c r="O18" s="370">
        <v>4377</v>
      </c>
      <c r="P18" s="370">
        <v>496</v>
      </c>
      <c r="Q18" s="370">
        <v>1195</v>
      </c>
      <c r="R18" s="370">
        <v>180</v>
      </c>
      <c r="S18" s="370">
        <v>29</v>
      </c>
      <c r="T18" s="370">
        <v>206</v>
      </c>
      <c r="U18" s="370">
        <v>223</v>
      </c>
      <c r="V18" s="370">
        <v>47</v>
      </c>
      <c r="W18" s="370">
        <v>522</v>
      </c>
      <c r="X18" s="370">
        <v>111</v>
      </c>
      <c r="Y18" s="370">
        <v>574</v>
      </c>
      <c r="Z18" s="370">
        <v>158</v>
      </c>
      <c r="AA18" s="370">
        <v>220</v>
      </c>
      <c r="AB18" s="370">
        <v>46</v>
      </c>
      <c r="AC18" s="370">
        <v>2124</v>
      </c>
      <c r="AD18" s="370">
        <v>11</v>
      </c>
      <c r="AE18" s="370">
        <v>93</v>
      </c>
      <c r="AF18" s="370">
        <v>1630</v>
      </c>
      <c r="AG18" s="370">
        <v>7893</v>
      </c>
      <c r="AH18" s="370">
        <v>3548</v>
      </c>
      <c r="AI18" s="370">
        <v>66</v>
      </c>
      <c r="AJ18" s="370">
        <v>65</v>
      </c>
      <c r="AK18" s="370">
        <v>374</v>
      </c>
      <c r="AL18" s="370">
        <v>951</v>
      </c>
      <c r="AM18" s="370">
        <v>138</v>
      </c>
      <c r="AN18" s="370">
        <v>101</v>
      </c>
      <c r="AO18" s="370">
        <v>1639</v>
      </c>
      <c r="AP18" s="370">
        <v>110</v>
      </c>
      <c r="AQ18" s="370">
        <v>284</v>
      </c>
      <c r="AR18" s="370">
        <v>380</v>
      </c>
      <c r="AS18" s="370">
        <v>847</v>
      </c>
      <c r="AT18" s="370">
        <v>136</v>
      </c>
      <c r="AU18" s="370">
        <v>164</v>
      </c>
      <c r="AV18" s="370">
        <v>255</v>
      </c>
      <c r="AW18" s="370">
        <v>68</v>
      </c>
      <c r="AX18" s="370">
        <v>929</v>
      </c>
      <c r="AY18" s="370">
        <v>127</v>
      </c>
      <c r="AZ18" s="370">
        <v>168</v>
      </c>
      <c r="BA18" s="370">
        <v>504</v>
      </c>
      <c r="BB18" s="370">
        <v>146</v>
      </c>
      <c r="BC18" s="370">
        <v>70</v>
      </c>
      <c r="BD18" s="370">
        <v>365</v>
      </c>
      <c r="BE18" s="370">
        <v>4867</v>
      </c>
      <c r="BF18" s="370">
        <v>368</v>
      </c>
      <c r="BG18" s="370">
        <v>59</v>
      </c>
      <c r="BH18" s="370">
        <v>65</v>
      </c>
      <c r="BI18" s="370">
        <v>51</v>
      </c>
      <c r="BJ18" s="370">
        <v>131</v>
      </c>
      <c r="BK18" s="370">
        <v>519</v>
      </c>
      <c r="BL18" s="370">
        <v>92</v>
      </c>
      <c r="BM18" s="370">
        <v>12415</v>
      </c>
      <c r="BN18" s="370">
        <v>1073</v>
      </c>
      <c r="BO18" s="370">
        <v>36</v>
      </c>
      <c r="BP18" s="370">
        <v>671</v>
      </c>
      <c r="BQ18" s="370">
        <v>170</v>
      </c>
      <c r="BR18" s="370">
        <v>45</v>
      </c>
      <c r="BS18" s="370">
        <v>50</v>
      </c>
      <c r="BT18" s="370">
        <v>256</v>
      </c>
      <c r="BU18" s="370">
        <v>376</v>
      </c>
      <c r="BV18" s="370">
        <v>194</v>
      </c>
      <c r="BW18" s="230"/>
    </row>
    <row r="19" spans="1:78" x14ac:dyDescent="0.2">
      <c r="A19" s="231" t="s">
        <v>33</v>
      </c>
      <c r="B19" s="370">
        <v>0</v>
      </c>
      <c r="C19" s="370">
        <v>0</v>
      </c>
      <c r="D19" s="370">
        <v>3</v>
      </c>
      <c r="E19" s="370">
        <v>0</v>
      </c>
      <c r="F19" s="370">
        <v>0</v>
      </c>
      <c r="G19" s="370">
        <v>0</v>
      </c>
      <c r="H19" s="370">
        <v>3</v>
      </c>
      <c r="I19" s="370">
        <v>0</v>
      </c>
      <c r="J19" s="370">
        <v>0</v>
      </c>
      <c r="K19" s="370">
        <v>0</v>
      </c>
      <c r="L19" s="370">
        <v>0</v>
      </c>
      <c r="M19" s="370">
        <v>0</v>
      </c>
      <c r="N19" s="370">
        <v>0</v>
      </c>
      <c r="O19" s="370">
        <v>8</v>
      </c>
      <c r="P19" s="370">
        <v>1</v>
      </c>
      <c r="Q19" s="370">
        <v>9</v>
      </c>
      <c r="R19" s="370">
        <v>1</v>
      </c>
      <c r="S19" s="370">
        <v>0</v>
      </c>
      <c r="T19" s="370">
        <v>0</v>
      </c>
      <c r="U19" s="370">
        <v>1</v>
      </c>
      <c r="V19" s="370">
        <v>0</v>
      </c>
      <c r="W19" s="370">
        <v>0</v>
      </c>
      <c r="X19" s="370">
        <v>0</v>
      </c>
      <c r="Y19" s="370">
        <v>5</v>
      </c>
      <c r="Z19" s="370">
        <v>0</v>
      </c>
      <c r="AA19" s="370">
        <v>0</v>
      </c>
      <c r="AB19" s="370">
        <v>0</v>
      </c>
      <c r="AC19" s="370">
        <v>11</v>
      </c>
      <c r="AD19" s="370">
        <v>0</v>
      </c>
      <c r="AE19" s="370">
        <v>0</v>
      </c>
      <c r="AF19" s="370">
        <v>6</v>
      </c>
      <c r="AG19" s="370">
        <v>0</v>
      </c>
      <c r="AH19" s="370">
        <v>11</v>
      </c>
      <c r="AI19" s="370">
        <v>0</v>
      </c>
      <c r="AJ19" s="370">
        <v>0</v>
      </c>
      <c r="AK19" s="370">
        <v>3</v>
      </c>
      <c r="AL19" s="370">
        <v>3</v>
      </c>
      <c r="AM19" s="370">
        <v>0</v>
      </c>
      <c r="AN19" s="370">
        <v>0</v>
      </c>
      <c r="AO19" s="370">
        <v>3</v>
      </c>
      <c r="AP19" s="370">
        <v>0</v>
      </c>
      <c r="AQ19" s="370">
        <v>3</v>
      </c>
      <c r="AR19" s="370">
        <v>0</v>
      </c>
      <c r="AS19" s="370">
        <v>0</v>
      </c>
      <c r="AT19" s="370">
        <v>0</v>
      </c>
      <c r="AU19" s="370">
        <v>0</v>
      </c>
      <c r="AV19" s="370">
        <v>0</v>
      </c>
      <c r="AW19" s="370">
        <v>0</v>
      </c>
      <c r="AX19" s="370">
        <v>0</v>
      </c>
      <c r="AY19" s="370">
        <v>0</v>
      </c>
      <c r="AZ19" s="370">
        <v>0</v>
      </c>
      <c r="BA19" s="370">
        <v>1</v>
      </c>
      <c r="BB19" s="370">
        <v>0</v>
      </c>
      <c r="BC19" s="370">
        <v>0</v>
      </c>
      <c r="BD19" s="370">
        <v>2</v>
      </c>
      <c r="BE19" s="370">
        <v>2</v>
      </c>
      <c r="BF19" s="370">
        <v>0</v>
      </c>
      <c r="BG19" s="370">
        <v>0</v>
      </c>
      <c r="BH19" s="370">
        <v>0</v>
      </c>
      <c r="BI19" s="370">
        <v>0</v>
      </c>
      <c r="BJ19" s="370">
        <v>0</v>
      </c>
      <c r="BK19" s="370">
        <v>0</v>
      </c>
      <c r="BL19" s="370">
        <v>0</v>
      </c>
      <c r="BM19" s="370">
        <v>51</v>
      </c>
      <c r="BN19" s="370">
        <v>2</v>
      </c>
      <c r="BO19" s="370">
        <v>0</v>
      </c>
      <c r="BP19" s="370">
        <v>1</v>
      </c>
      <c r="BQ19" s="370">
        <v>1</v>
      </c>
      <c r="BR19" s="370">
        <v>0</v>
      </c>
      <c r="BS19" s="370">
        <v>1</v>
      </c>
      <c r="BT19" s="370">
        <v>0</v>
      </c>
      <c r="BU19" s="370">
        <v>0</v>
      </c>
      <c r="BV19" s="370">
        <v>0</v>
      </c>
      <c r="BW19" s="230"/>
    </row>
    <row r="20" spans="1:78" ht="15" customHeight="1" x14ac:dyDescent="0.2">
      <c r="A20" s="231" t="s">
        <v>192</v>
      </c>
      <c r="B20" s="370">
        <v>0</v>
      </c>
      <c r="C20" s="370">
        <v>0</v>
      </c>
      <c r="D20" s="370">
        <v>0</v>
      </c>
      <c r="E20" s="370">
        <v>0</v>
      </c>
      <c r="F20" s="370">
        <v>0</v>
      </c>
      <c r="G20" s="370">
        <v>0</v>
      </c>
      <c r="H20" s="370">
        <v>0</v>
      </c>
      <c r="I20" s="370">
        <v>0</v>
      </c>
      <c r="J20" s="370">
        <v>0</v>
      </c>
      <c r="K20" s="370">
        <v>0</v>
      </c>
      <c r="L20" s="370">
        <v>0</v>
      </c>
      <c r="M20" s="370">
        <v>0</v>
      </c>
      <c r="N20" s="370">
        <v>0</v>
      </c>
      <c r="O20" s="370">
        <v>0</v>
      </c>
      <c r="P20" s="370">
        <v>0</v>
      </c>
      <c r="Q20" s="370">
        <v>0</v>
      </c>
      <c r="R20" s="370">
        <v>0</v>
      </c>
      <c r="S20" s="370">
        <v>0</v>
      </c>
      <c r="T20" s="370">
        <v>0</v>
      </c>
      <c r="U20" s="370">
        <v>0</v>
      </c>
      <c r="V20" s="370">
        <v>0</v>
      </c>
      <c r="W20" s="370">
        <v>0</v>
      </c>
      <c r="X20" s="370">
        <v>0</v>
      </c>
      <c r="Y20" s="370">
        <v>0</v>
      </c>
      <c r="Z20" s="370">
        <v>0</v>
      </c>
      <c r="AA20" s="370">
        <v>0</v>
      </c>
      <c r="AB20" s="370">
        <v>0</v>
      </c>
      <c r="AC20" s="370">
        <v>0</v>
      </c>
      <c r="AD20" s="370">
        <v>0</v>
      </c>
      <c r="AE20" s="370">
        <v>0</v>
      </c>
      <c r="AF20" s="370">
        <v>0</v>
      </c>
      <c r="AG20" s="370">
        <v>533</v>
      </c>
      <c r="AH20" s="370">
        <v>0</v>
      </c>
      <c r="AI20" s="370">
        <v>0</v>
      </c>
      <c r="AJ20" s="370">
        <v>0</v>
      </c>
      <c r="AK20" s="370">
        <v>0</v>
      </c>
      <c r="AL20" s="370">
        <v>0</v>
      </c>
      <c r="AM20" s="370">
        <v>0</v>
      </c>
      <c r="AN20" s="370">
        <v>0</v>
      </c>
      <c r="AO20" s="370">
        <v>0</v>
      </c>
      <c r="AP20" s="370">
        <v>0</v>
      </c>
      <c r="AQ20" s="370">
        <v>0</v>
      </c>
      <c r="AR20" s="370">
        <v>0</v>
      </c>
      <c r="AS20" s="370">
        <v>0</v>
      </c>
      <c r="AT20" s="370">
        <v>0</v>
      </c>
      <c r="AU20" s="370">
        <v>0</v>
      </c>
      <c r="AV20" s="370">
        <v>0</v>
      </c>
      <c r="AW20" s="370">
        <v>0</v>
      </c>
      <c r="AX20" s="370">
        <v>0</v>
      </c>
      <c r="AY20" s="370">
        <v>0</v>
      </c>
      <c r="AZ20" s="370">
        <v>0</v>
      </c>
      <c r="BA20" s="370">
        <v>0</v>
      </c>
      <c r="BB20" s="370">
        <v>0</v>
      </c>
      <c r="BC20" s="370">
        <v>0</v>
      </c>
      <c r="BD20" s="370">
        <v>0</v>
      </c>
      <c r="BE20" s="370">
        <v>0</v>
      </c>
      <c r="BF20" s="370">
        <v>0</v>
      </c>
      <c r="BG20" s="370">
        <v>0</v>
      </c>
      <c r="BH20" s="370">
        <v>0</v>
      </c>
      <c r="BI20" s="370">
        <v>0</v>
      </c>
      <c r="BJ20" s="370">
        <v>0</v>
      </c>
      <c r="BK20" s="370">
        <v>0</v>
      </c>
      <c r="BL20" s="370">
        <v>0</v>
      </c>
      <c r="BM20" s="370">
        <v>0</v>
      </c>
      <c r="BN20" s="370">
        <v>0</v>
      </c>
      <c r="BO20" s="370">
        <v>0</v>
      </c>
      <c r="BP20" s="370">
        <v>0</v>
      </c>
      <c r="BQ20" s="370">
        <v>0</v>
      </c>
      <c r="BR20" s="370">
        <v>0</v>
      </c>
      <c r="BS20" s="370">
        <v>0</v>
      </c>
      <c r="BT20" s="370">
        <v>0</v>
      </c>
      <c r="BU20" s="370">
        <v>0</v>
      </c>
      <c r="BV20" s="370">
        <v>0</v>
      </c>
      <c r="BW20" s="230"/>
    </row>
    <row r="21" spans="1:78" x14ac:dyDescent="0.2">
      <c r="A21" s="231" t="s">
        <v>284</v>
      </c>
      <c r="B21" s="370">
        <v>83700857</v>
      </c>
      <c r="C21" s="370">
        <v>6981381</v>
      </c>
      <c r="D21" s="370">
        <v>516404709</v>
      </c>
      <c r="E21" s="370">
        <v>164797069</v>
      </c>
      <c r="F21" s="370">
        <v>534621114</v>
      </c>
      <c r="G21" s="370">
        <v>897449336</v>
      </c>
      <c r="H21" s="370">
        <v>865848027</v>
      </c>
      <c r="I21" s="370">
        <v>223619908</v>
      </c>
      <c r="J21" s="370">
        <v>79272494</v>
      </c>
      <c r="K21" s="370">
        <v>7033427</v>
      </c>
      <c r="L21" s="370">
        <v>119990933</v>
      </c>
      <c r="M21" s="370">
        <v>4289465</v>
      </c>
      <c r="N21" s="370">
        <v>106301994</v>
      </c>
      <c r="O21" s="370">
        <v>5230266622</v>
      </c>
      <c r="P21" s="370">
        <v>537501504</v>
      </c>
      <c r="Q21" s="370">
        <v>1344541384</v>
      </c>
      <c r="R21" s="370">
        <v>282589712</v>
      </c>
      <c r="S21" s="370">
        <v>16850053</v>
      </c>
      <c r="T21" s="370">
        <v>197780507</v>
      </c>
      <c r="U21" s="370">
        <v>380291147</v>
      </c>
      <c r="V21" s="370">
        <v>23920596</v>
      </c>
      <c r="W21" s="370">
        <v>367477861</v>
      </c>
      <c r="X21" s="370">
        <v>60751799</v>
      </c>
      <c r="Y21" s="370">
        <v>1177845421</v>
      </c>
      <c r="Z21" s="370">
        <v>120153845</v>
      </c>
      <c r="AA21" s="370">
        <v>226710815</v>
      </c>
      <c r="AB21" s="370">
        <v>44623010</v>
      </c>
      <c r="AC21" s="370">
        <v>2440795220</v>
      </c>
      <c r="AD21" s="370">
        <v>4602068</v>
      </c>
      <c r="AE21" s="370">
        <v>77368540</v>
      </c>
      <c r="AF21" s="370">
        <v>2280018838</v>
      </c>
      <c r="AG21" s="370">
        <v>7132036944</v>
      </c>
      <c r="AH21" s="370">
        <v>4477196108</v>
      </c>
      <c r="AI21" s="370">
        <v>50837709</v>
      </c>
      <c r="AJ21" s="370">
        <v>41172275</v>
      </c>
      <c r="AK21" s="370">
        <v>426737646</v>
      </c>
      <c r="AL21" s="370">
        <v>908932574</v>
      </c>
      <c r="AM21" s="370">
        <v>139140249</v>
      </c>
      <c r="AN21" s="370">
        <v>84114225</v>
      </c>
      <c r="AO21" s="370">
        <v>1690282168</v>
      </c>
      <c r="AP21" s="370">
        <v>120044058</v>
      </c>
      <c r="AQ21" s="370">
        <v>431763689</v>
      </c>
      <c r="AR21" s="370">
        <v>284044357</v>
      </c>
      <c r="AS21" s="370">
        <v>655968805</v>
      </c>
      <c r="AT21" s="370">
        <v>78580995</v>
      </c>
      <c r="AU21" s="370">
        <v>118192600</v>
      </c>
      <c r="AV21" s="370">
        <v>252389490</v>
      </c>
      <c r="AW21" s="370">
        <v>61056431</v>
      </c>
      <c r="AX21" s="370">
        <v>782141054</v>
      </c>
      <c r="AY21" s="370">
        <v>117152664</v>
      </c>
      <c r="AZ21" s="370">
        <v>144672158</v>
      </c>
      <c r="BA21" s="370">
        <v>460675952</v>
      </c>
      <c r="BB21" s="370">
        <v>73596923</v>
      </c>
      <c r="BC21" s="370">
        <v>35036437</v>
      </c>
      <c r="BD21" s="370">
        <v>387386924</v>
      </c>
      <c r="BE21" s="370">
        <v>4647602182</v>
      </c>
      <c r="BF21" s="370">
        <v>259048750</v>
      </c>
      <c r="BG21" s="370">
        <v>44119354</v>
      </c>
      <c r="BH21" s="370">
        <v>42246503</v>
      </c>
      <c r="BI21" s="370">
        <v>33328969</v>
      </c>
      <c r="BJ21" s="370">
        <v>118685303</v>
      </c>
      <c r="BK21" s="370">
        <v>470971819</v>
      </c>
      <c r="BL21" s="370">
        <v>117321022</v>
      </c>
      <c r="BM21" s="370">
        <v>17034196807</v>
      </c>
      <c r="BN21" s="370">
        <v>1246782610</v>
      </c>
      <c r="BO21" s="370">
        <v>16468269</v>
      </c>
      <c r="BP21" s="370">
        <v>795939806</v>
      </c>
      <c r="BQ21" s="370">
        <v>177778147</v>
      </c>
      <c r="BR21" s="370">
        <v>65668246</v>
      </c>
      <c r="BS21" s="370">
        <v>107505720</v>
      </c>
      <c r="BT21" s="370">
        <v>171169776</v>
      </c>
      <c r="BU21" s="370">
        <v>407955497</v>
      </c>
      <c r="BV21" s="370">
        <v>226696896</v>
      </c>
      <c r="BW21" s="230"/>
      <c r="BY21" s="238"/>
    </row>
    <row r="22" spans="1:78" x14ac:dyDescent="0.2">
      <c r="A22" s="234" t="s">
        <v>144</v>
      </c>
      <c r="B22" s="233">
        <v>841613</v>
      </c>
      <c r="C22" s="233">
        <v>174643</v>
      </c>
      <c r="D22" s="233">
        <v>4688342</v>
      </c>
      <c r="E22" s="233">
        <v>1403892</v>
      </c>
      <c r="F22" s="233">
        <v>4826642</v>
      </c>
      <c r="G22" s="233">
        <v>7129496</v>
      </c>
      <c r="H22" s="233">
        <v>8667790</v>
      </c>
      <c r="I22" s="233">
        <v>4538282</v>
      </c>
      <c r="J22" s="233">
        <v>605943</v>
      </c>
      <c r="K22" s="233">
        <v>97879</v>
      </c>
      <c r="L22" s="233">
        <v>854444</v>
      </c>
      <c r="M22" s="233">
        <v>95511</v>
      </c>
      <c r="N22" s="233">
        <v>704772</v>
      </c>
      <c r="O22" s="233">
        <v>52563241</v>
      </c>
      <c r="P22" s="233">
        <v>4669762</v>
      </c>
      <c r="Q22" s="233">
        <v>15080790</v>
      </c>
      <c r="R22" s="233">
        <v>2137483</v>
      </c>
      <c r="S22" s="233">
        <v>238049</v>
      </c>
      <c r="T22" s="233">
        <v>1415445</v>
      </c>
      <c r="U22" s="233">
        <v>2617801</v>
      </c>
      <c r="V22" s="233">
        <v>342484</v>
      </c>
      <c r="W22" s="233">
        <v>4624353</v>
      </c>
      <c r="X22" s="233">
        <v>481876</v>
      </c>
      <c r="Y22" s="233">
        <v>8836726</v>
      </c>
      <c r="Z22" s="233">
        <v>1766889</v>
      </c>
      <c r="AA22" s="233">
        <v>2152295</v>
      </c>
      <c r="AB22" s="233">
        <v>232696</v>
      </c>
      <c r="AC22" s="233">
        <v>20267829</v>
      </c>
      <c r="AD22" s="233">
        <v>39162</v>
      </c>
      <c r="AE22" s="233">
        <v>352238</v>
      </c>
      <c r="AF22" s="233">
        <v>18498011</v>
      </c>
      <c r="AG22" s="233">
        <v>158966588</v>
      </c>
      <c r="AH22" s="233">
        <v>48785589</v>
      </c>
      <c r="AI22" s="233">
        <v>555695</v>
      </c>
      <c r="AJ22" s="233">
        <v>576794</v>
      </c>
      <c r="AK22" s="233">
        <v>3057078</v>
      </c>
      <c r="AL22" s="233">
        <v>11241860</v>
      </c>
      <c r="AM22" s="233">
        <v>1195394</v>
      </c>
      <c r="AN22" s="233">
        <v>848310</v>
      </c>
      <c r="AO22" s="233">
        <v>13828520</v>
      </c>
      <c r="AP22" s="233">
        <v>854283</v>
      </c>
      <c r="AQ22" s="233">
        <v>2799154</v>
      </c>
      <c r="AR22" s="233">
        <v>3580201</v>
      </c>
      <c r="AS22" s="233">
        <v>9004870</v>
      </c>
      <c r="AT22" s="233">
        <v>947250</v>
      </c>
      <c r="AU22" s="233">
        <v>1806514</v>
      </c>
      <c r="AV22" s="233">
        <v>2114796</v>
      </c>
      <c r="AW22" s="233">
        <v>317247</v>
      </c>
      <c r="AX22" s="233">
        <v>9174874</v>
      </c>
      <c r="AY22" s="233">
        <v>845156</v>
      </c>
      <c r="AZ22" s="233">
        <v>1858316</v>
      </c>
      <c r="BA22" s="233">
        <v>4209010</v>
      </c>
      <c r="BB22" s="233">
        <v>796514</v>
      </c>
      <c r="BC22" s="233">
        <v>495137</v>
      </c>
      <c r="BD22" s="233">
        <v>2966072</v>
      </c>
      <c r="BE22" s="233">
        <v>45713194</v>
      </c>
      <c r="BF22" s="233">
        <v>3852622</v>
      </c>
      <c r="BG22" s="233">
        <v>374977</v>
      </c>
      <c r="BH22" s="233">
        <v>449162</v>
      </c>
      <c r="BI22" s="233">
        <v>339849</v>
      </c>
      <c r="BJ22" s="233">
        <v>1113287</v>
      </c>
      <c r="BK22" s="233">
        <v>4238855</v>
      </c>
      <c r="BL22" s="233">
        <v>777891</v>
      </c>
      <c r="BM22" s="233">
        <v>214893975</v>
      </c>
      <c r="BN22" s="233">
        <v>9698262</v>
      </c>
      <c r="BO22" s="233">
        <v>237426</v>
      </c>
      <c r="BP22" s="233">
        <v>9306239</v>
      </c>
      <c r="BQ22" s="233">
        <v>1409700</v>
      </c>
      <c r="BR22" s="233">
        <v>627813</v>
      </c>
      <c r="BS22" s="233">
        <v>709214</v>
      </c>
      <c r="BT22" s="233">
        <v>1929841</v>
      </c>
      <c r="BU22" s="233">
        <v>4149771</v>
      </c>
      <c r="BV22" s="233">
        <v>1762846</v>
      </c>
      <c r="BW22" s="230"/>
      <c r="BZ22" s="230"/>
    </row>
    <row r="23" spans="1:78" ht="14.25" customHeight="1" x14ac:dyDescent="0.2">
      <c r="A23" s="234" t="s">
        <v>29</v>
      </c>
      <c r="B23" s="235">
        <v>1641193.2745098039</v>
      </c>
      <c r="C23" s="235">
        <v>387854.5</v>
      </c>
      <c r="D23" s="235">
        <v>1256459.1459854015</v>
      </c>
      <c r="E23" s="235">
        <v>1384849.3193277312</v>
      </c>
      <c r="F23" s="235">
        <v>1243304.9162790698</v>
      </c>
      <c r="G23" s="235">
        <v>879852.29019607848</v>
      </c>
      <c r="H23" s="235">
        <v>1130349.9046997388</v>
      </c>
      <c r="I23" s="235">
        <v>993866.25777777773</v>
      </c>
      <c r="J23" s="235">
        <v>1390745.5087719299</v>
      </c>
      <c r="K23" s="235">
        <v>502387.64285714284</v>
      </c>
      <c r="L23" s="235">
        <v>967668.81451612909</v>
      </c>
      <c r="M23" s="235">
        <v>389951.36363636365</v>
      </c>
      <c r="N23" s="235">
        <v>652159.47239263798</v>
      </c>
      <c r="O23" s="235">
        <v>1192763.1977194983</v>
      </c>
      <c r="P23" s="235">
        <v>1081491.9597585513</v>
      </c>
      <c r="Q23" s="235">
        <v>1116728.7242524917</v>
      </c>
      <c r="R23" s="235">
        <v>1561269.1270718232</v>
      </c>
      <c r="S23" s="235">
        <v>581036.31034482759</v>
      </c>
      <c r="T23" s="235">
        <v>960099.54854368931</v>
      </c>
      <c r="U23" s="235">
        <v>1697728.3348214286</v>
      </c>
      <c r="V23" s="235">
        <v>508948.85106382979</v>
      </c>
      <c r="W23" s="235">
        <v>703980.57662835252</v>
      </c>
      <c r="X23" s="235">
        <v>547313.5045045045</v>
      </c>
      <c r="Y23" s="235">
        <v>2034275.3385146805</v>
      </c>
      <c r="Z23" s="235">
        <v>760467.37341772148</v>
      </c>
      <c r="AA23" s="235">
        <v>1030503.7045454546</v>
      </c>
      <c r="AB23" s="235">
        <v>970065.43478260865</v>
      </c>
      <c r="AC23" s="235">
        <v>1143229.6112412177</v>
      </c>
      <c r="AD23" s="235">
        <v>418369.81818181818</v>
      </c>
      <c r="AE23" s="235">
        <v>831919.78494623653</v>
      </c>
      <c r="AF23" s="235">
        <v>1393654.5464547677</v>
      </c>
      <c r="AG23" s="235">
        <v>846432.10823641112</v>
      </c>
      <c r="AH23" s="235">
        <v>1257992.7249227311</v>
      </c>
      <c r="AI23" s="235">
        <v>770268.31818181823</v>
      </c>
      <c r="AJ23" s="235">
        <v>633419.61538461538</v>
      </c>
      <c r="AK23" s="235">
        <v>1131930.0954907162</v>
      </c>
      <c r="AL23" s="235">
        <v>952759.51153039827</v>
      </c>
      <c r="AM23" s="235">
        <v>1008262.6739130435</v>
      </c>
      <c r="AN23" s="235">
        <v>832814.10891089111</v>
      </c>
      <c r="AO23" s="235">
        <v>1029404.4872107187</v>
      </c>
      <c r="AP23" s="235">
        <v>1091309.6181818182</v>
      </c>
      <c r="AQ23" s="235">
        <v>1504403.0975609757</v>
      </c>
      <c r="AR23" s="235">
        <v>747485.15</v>
      </c>
      <c r="AS23" s="235">
        <v>774461.39905548992</v>
      </c>
      <c r="AT23" s="235">
        <v>577801.4338235294</v>
      </c>
      <c r="AU23" s="235">
        <v>720686.58536585362</v>
      </c>
      <c r="AV23" s="235">
        <v>989762.70588235289</v>
      </c>
      <c r="AW23" s="235">
        <v>897888.6911764706</v>
      </c>
      <c r="AX23" s="235">
        <v>841917.17330462858</v>
      </c>
      <c r="AY23" s="235">
        <v>922461.92125984246</v>
      </c>
      <c r="AZ23" s="235">
        <v>861143.79761904757</v>
      </c>
      <c r="BA23" s="235">
        <v>912229.60792079207</v>
      </c>
      <c r="BB23" s="235">
        <v>504088.51369863015</v>
      </c>
      <c r="BC23" s="235">
        <v>500520.52857142856</v>
      </c>
      <c r="BD23" s="235">
        <v>1055550.2016348774</v>
      </c>
      <c r="BE23" s="235">
        <v>954529.09878825222</v>
      </c>
      <c r="BF23" s="235">
        <v>703936.82065217395</v>
      </c>
      <c r="BG23" s="235">
        <v>747785.6610169491</v>
      </c>
      <c r="BH23" s="235">
        <v>649946.19999999995</v>
      </c>
      <c r="BI23" s="235">
        <v>653509.19607843133</v>
      </c>
      <c r="BJ23" s="235">
        <v>905994.67938931298</v>
      </c>
      <c r="BK23" s="235">
        <v>907460.15221579967</v>
      </c>
      <c r="BL23" s="235">
        <v>1275228.5</v>
      </c>
      <c r="BM23" s="235">
        <v>1366452.4953473448</v>
      </c>
      <c r="BN23" s="235">
        <v>1159797.7767441859</v>
      </c>
      <c r="BO23" s="235">
        <v>457451.91666666669</v>
      </c>
      <c r="BP23" s="235">
        <v>1184434.2351190476</v>
      </c>
      <c r="BQ23" s="235">
        <v>1039638.2865497076</v>
      </c>
      <c r="BR23" s="235">
        <v>1459294.3555555556</v>
      </c>
      <c r="BS23" s="235">
        <v>2107955.2941176472</v>
      </c>
      <c r="BT23" s="235">
        <v>668631.9375</v>
      </c>
      <c r="BU23" s="235">
        <v>1084988.0239361702</v>
      </c>
      <c r="BV23" s="235">
        <v>1168540.7010309279</v>
      </c>
      <c r="BW23" s="230"/>
    </row>
    <row r="24" spans="1:78" ht="14.25" customHeight="1" x14ac:dyDescent="0.2">
      <c r="A24" s="231" t="s">
        <v>135</v>
      </c>
      <c r="B24" s="233">
        <v>16502.215686274511</v>
      </c>
      <c r="C24" s="233">
        <v>9702.3888888888887</v>
      </c>
      <c r="D24" s="233">
        <v>11407.158150851581</v>
      </c>
      <c r="E24" s="233">
        <v>11797.411764705883</v>
      </c>
      <c r="F24" s="233">
        <v>11224.748837209303</v>
      </c>
      <c r="G24" s="233">
        <v>6989.701960784314</v>
      </c>
      <c r="H24" s="233">
        <v>11315.652741514361</v>
      </c>
      <c r="I24" s="233">
        <v>20170.142222222221</v>
      </c>
      <c r="J24" s="233">
        <v>10630.578947368422</v>
      </c>
      <c r="K24" s="233">
        <v>6991.3571428571431</v>
      </c>
      <c r="L24" s="233">
        <v>6890.677419354839</v>
      </c>
      <c r="M24" s="233">
        <v>8682.818181818182</v>
      </c>
      <c r="N24" s="233">
        <v>4323.7546012269941</v>
      </c>
      <c r="O24" s="233">
        <v>11987.056100342075</v>
      </c>
      <c r="P24" s="233">
        <v>9395.8993963782705</v>
      </c>
      <c r="Q24" s="233">
        <v>12525.573089700996</v>
      </c>
      <c r="R24" s="233">
        <v>11809.298342541437</v>
      </c>
      <c r="S24" s="233">
        <v>8208.5862068965525</v>
      </c>
      <c r="T24" s="233">
        <v>6871.0922330097092</v>
      </c>
      <c r="U24" s="233">
        <v>11686.611607142857</v>
      </c>
      <c r="V24" s="233">
        <v>7286.8936170212764</v>
      </c>
      <c r="W24" s="233">
        <v>8858.9137931034475</v>
      </c>
      <c r="X24" s="233">
        <v>4341.2252252252256</v>
      </c>
      <c r="Y24" s="233">
        <v>15262.048359240069</v>
      </c>
      <c r="Z24" s="233">
        <v>11182.841772151898</v>
      </c>
      <c r="AA24" s="233">
        <v>9783.1590909090901</v>
      </c>
      <c r="AB24" s="233">
        <v>5058.608695652174</v>
      </c>
      <c r="AC24" s="233">
        <v>9493.1283372365342</v>
      </c>
      <c r="AD24" s="233">
        <v>3560.181818181818</v>
      </c>
      <c r="AE24" s="233">
        <v>3787.505376344086</v>
      </c>
      <c r="AF24" s="233">
        <v>11306.852689486552</v>
      </c>
      <c r="AG24" s="233">
        <v>18866.198433420366</v>
      </c>
      <c r="AH24" s="233">
        <v>13707.667603259342</v>
      </c>
      <c r="AI24" s="233">
        <v>8419.621212121212</v>
      </c>
      <c r="AJ24" s="233">
        <v>8873.7538461538461</v>
      </c>
      <c r="AK24" s="233">
        <v>8108.9602122015913</v>
      </c>
      <c r="AL24" s="233">
        <v>11783.92033542977</v>
      </c>
      <c r="AM24" s="233">
        <v>8662.2753623188401</v>
      </c>
      <c r="AN24" s="233">
        <v>8399.1089108910892</v>
      </c>
      <c r="AO24" s="233">
        <v>8421.7539585870891</v>
      </c>
      <c r="AP24" s="233">
        <v>7766.2090909090912</v>
      </c>
      <c r="AQ24" s="233">
        <v>9753.1498257839721</v>
      </c>
      <c r="AR24" s="233">
        <v>9421.5815789473691</v>
      </c>
      <c r="AS24" s="233">
        <v>10631.487603305784</v>
      </c>
      <c r="AT24" s="233">
        <v>6965.0735294117649</v>
      </c>
      <c r="AU24" s="233">
        <v>11015.329268292682</v>
      </c>
      <c r="AV24" s="233">
        <v>8293.3176470588242</v>
      </c>
      <c r="AW24" s="233">
        <v>4665.3970588235297</v>
      </c>
      <c r="AX24" s="233">
        <v>9876.0753498385366</v>
      </c>
      <c r="AY24" s="233">
        <v>6654.7716535433074</v>
      </c>
      <c r="AZ24" s="233">
        <v>11061.404761904761</v>
      </c>
      <c r="BA24" s="233">
        <v>8334.6732673267325</v>
      </c>
      <c r="BB24" s="233">
        <v>5455.5753424657532</v>
      </c>
      <c r="BC24" s="233">
        <v>7073.3857142857141</v>
      </c>
      <c r="BD24" s="233">
        <v>8081.9400544959126</v>
      </c>
      <c r="BE24" s="233">
        <v>9388.6206613267605</v>
      </c>
      <c r="BF24" s="233">
        <v>10469.08152173913</v>
      </c>
      <c r="BG24" s="233">
        <v>6355.5423728813557</v>
      </c>
      <c r="BH24" s="233">
        <v>6910.1846153846154</v>
      </c>
      <c r="BI24" s="233">
        <v>6663.7058823529414</v>
      </c>
      <c r="BJ24" s="233">
        <v>8498.3740458015272</v>
      </c>
      <c r="BK24" s="233">
        <v>8167.3506743737962</v>
      </c>
      <c r="BL24" s="233">
        <v>8455.3369565217399</v>
      </c>
      <c r="BM24" s="233">
        <v>17238.406465586395</v>
      </c>
      <c r="BN24" s="233">
        <v>9021.6390697674415</v>
      </c>
      <c r="BO24" s="233">
        <v>6595.166666666667</v>
      </c>
      <c r="BP24" s="233">
        <v>13848.569940476191</v>
      </c>
      <c r="BQ24" s="233">
        <v>8243.8596491228072</v>
      </c>
      <c r="BR24" s="233">
        <v>13951.4</v>
      </c>
      <c r="BS24" s="233">
        <v>13906.156862745098</v>
      </c>
      <c r="BT24" s="233">
        <v>7538.44140625</v>
      </c>
      <c r="BU24" s="233">
        <v>11036.625</v>
      </c>
      <c r="BV24" s="233">
        <v>9086.8350515463917</v>
      </c>
      <c r="BW24" s="230"/>
    </row>
    <row r="25" spans="1:78" ht="7.5" customHeight="1" x14ac:dyDescent="0.2">
      <c r="A25" s="239"/>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30"/>
    </row>
    <row r="26" spans="1:78" x14ac:dyDescent="0.2">
      <c r="A26" s="397" t="s">
        <v>65</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30"/>
    </row>
    <row r="27" spans="1:78" x14ac:dyDescent="0.2">
      <c r="A27" s="231" t="s">
        <v>48</v>
      </c>
      <c r="B27" s="370">
        <v>0</v>
      </c>
      <c r="C27" s="370">
        <v>0</v>
      </c>
      <c r="D27" s="370">
        <v>261</v>
      </c>
      <c r="E27" s="370">
        <v>45</v>
      </c>
      <c r="F27" s="370">
        <v>472</v>
      </c>
      <c r="G27" s="370">
        <v>23</v>
      </c>
      <c r="H27" s="370">
        <v>484</v>
      </c>
      <c r="I27" s="370">
        <v>40</v>
      </c>
      <c r="J27" s="370">
        <v>13</v>
      </c>
      <c r="K27" s="370">
        <v>5</v>
      </c>
      <c r="L27" s="370">
        <v>31</v>
      </c>
      <c r="M27" s="370">
        <v>19</v>
      </c>
      <c r="N27" s="370">
        <v>0</v>
      </c>
      <c r="O27" s="370">
        <v>2971</v>
      </c>
      <c r="P27" s="370">
        <v>251</v>
      </c>
      <c r="Q27" s="370">
        <v>1097</v>
      </c>
      <c r="R27" s="370">
        <v>122</v>
      </c>
      <c r="S27" s="370">
        <v>21</v>
      </c>
      <c r="T27" s="370">
        <v>142</v>
      </c>
      <c r="U27" s="370">
        <v>229</v>
      </c>
      <c r="V27" s="370">
        <v>6</v>
      </c>
      <c r="W27" s="370">
        <v>341</v>
      </c>
      <c r="X27" s="370">
        <v>73</v>
      </c>
      <c r="Y27" s="370">
        <v>548</v>
      </c>
      <c r="Z27" s="370">
        <v>69</v>
      </c>
      <c r="AA27" s="370">
        <v>146</v>
      </c>
      <c r="AB27" s="370">
        <v>0</v>
      </c>
      <c r="AC27" s="370">
        <v>3052</v>
      </c>
      <c r="AD27" s="370">
        <v>4</v>
      </c>
      <c r="AE27" s="370">
        <v>5</v>
      </c>
      <c r="AF27" s="370">
        <v>1487</v>
      </c>
      <c r="AG27" s="370">
        <v>5517</v>
      </c>
      <c r="AH27" s="370">
        <v>3402</v>
      </c>
      <c r="AI27" s="370">
        <v>75</v>
      </c>
      <c r="AJ27" s="370">
        <v>33</v>
      </c>
      <c r="AK27" s="370">
        <v>149</v>
      </c>
      <c r="AL27" s="370">
        <v>837</v>
      </c>
      <c r="AM27" s="370">
        <v>92</v>
      </c>
      <c r="AN27" s="370">
        <v>38</v>
      </c>
      <c r="AO27" s="370">
        <v>1508</v>
      </c>
      <c r="AP27" s="370">
        <v>12</v>
      </c>
      <c r="AQ27" s="370">
        <v>192</v>
      </c>
      <c r="AR27" s="370">
        <v>60</v>
      </c>
      <c r="AS27" s="370">
        <v>428</v>
      </c>
      <c r="AT27" s="370">
        <v>21</v>
      </c>
      <c r="AU27" s="370">
        <v>76</v>
      </c>
      <c r="AV27" s="370">
        <v>14</v>
      </c>
      <c r="AW27" s="370">
        <v>23</v>
      </c>
      <c r="AX27" s="370">
        <v>679</v>
      </c>
      <c r="AY27" s="370">
        <v>104</v>
      </c>
      <c r="AZ27" s="370">
        <v>153</v>
      </c>
      <c r="BA27" s="370">
        <v>270</v>
      </c>
      <c r="BB27" s="370">
        <v>76</v>
      </c>
      <c r="BC27" s="370">
        <v>17</v>
      </c>
      <c r="BD27" s="370">
        <v>415</v>
      </c>
      <c r="BE27" s="370">
        <v>2864</v>
      </c>
      <c r="BF27" s="370">
        <v>21</v>
      </c>
      <c r="BG27" s="370">
        <v>33</v>
      </c>
      <c r="BH27" s="370">
        <v>61</v>
      </c>
      <c r="BI27" s="370">
        <v>1</v>
      </c>
      <c r="BJ27" s="370">
        <v>0</v>
      </c>
      <c r="BK27" s="370">
        <v>468</v>
      </c>
      <c r="BL27" s="370">
        <v>67</v>
      </c>
      <c r="BM27" s="370">
        <v>11710</v>
      </c>
      <c r="BN27" s="370">
        <v>915</v>
      </c>
      <c r="BO27" s="370">
        <v>42</v>
      </c>
      <c r="BP27" s="370">
        <v>509</v>
      </c>
      <c r="BQ27" s="370">
        <v>259</v>
      </c>
      <c r="BR27" s="370">
        <v>2</v>
      </c>
      <c r="BS27" s="370">
        <v>4</v>
      </c>
      <c r="BT27" s="370">
        <v>57</v>
      </c>
      <c r="BU27" s="370">
        <v>385</v>
      </c>
      <c r="BV27" s="370">
        <v>131</v>
      </c>
      <c r="BW27" s="230"/>
    </row>
    <row r="28" spans="1:78" x14ac:dyDescent="0.2">
      <c r="A28" s="231" t="s">
        <v>284</v>
      </c>
      <c r="B28" s="370">
        <v>0</v>
      </c>
      <c r="C28" s="370">
        <v>0</v>
      </c>
      <c r="D28" s="370">
        <v>2183026</v>
      </c>
      <c r="E28" s="370">
        <v>442068</v>
      </c>
      <c r="F28" s="370">
        <v>1552345</v>
      </c>
      <c r="G28" s="370">
        <v>3068232</v>
      </c>
      <c r="H28" s="370">
        <v>1988577</v>
      </c>
      <c r="I28" s="370">
        <v>1532802</v>
      </c>
      <c r="J28" s="370">
        <v>548407</v>
      </c>
      <c r="K28" s="370">
        <v>5052</v>
      </c>
      <c r="L28" s="370">
        <v>421335</v>
      </c>
      <c r="M28" s="370">
        <v>77238</v>
      </c>
      <c r="N28" s="370">
        <v>0</v>
      </c>
      <c r="O28" s="370">
        <v>10388390</v>
      </c>
      <c r="P28" s="370">
        <v>1238249</v>
      </c>
      <c r="Q28" s="370">
        <v>3363734</v>
      </c>
      <c r="R28" s="370">
        <v>538153</v>
      </c>
      <c r="S28" s="370">
        <v>132130</v>
      </c>
      <c r="T28" s="370">
        <v>1581327</v>
      </c>
      <c r="U28" s="370">
        <v>664332</v>
      </c>
      <c r="V28" s="370">
        <v>70601</v>
      </c>
      <c r="W28" s="370">
        <v>1425344</v>
      </c>
      <c r="X28" s="370">
        <v>375824</v>
      </c>
      <c r="Y28" s="370">
        <v>1914008</v>
      </c>
      <c r="Z28" s="370">
        <v>364467</v>
      </c>
      <c r="AA28" s="370">
        <v>900276</v>
      </c>
      <c r="AB28" s="370">
        <v>0</v>
      </c>
      <c r="AC28" s="370">
        <v>11734741</v>
      </c>
      <c r="AD28" s="370">
        <v>18611</v>
      </c>
      <c r="AE28" s="370">
        <v>242993</v>
      </c>
      <c r="AF28" s="370">
        <v>5696274</v>
      </c>
      <c r="AG28" s="370">
        <v>43417113</v>
      </c>
      <c r="AH28" s="370">
        <v>17054550</v>
      </c>
      <c r="AI28" s="370">
        <v>474042</v>
      </c>
      <c r="AJ28" s="370">
        <v>182682</v>
      </c>
      <c r="AK28" s="370">
        <v>866225</v>
      </c>
      <c r="AL28" s="370">
        <v>3704154</v>
      </c>
      <c r="AM28" s="370">
        <v>618375</v>
      </c>
      <c r="AN28" s="370">
        <v>124260</v>
      </c>
      <c r="AO28" s="370">
        <v>5630160</v>
      </c>
      <c r="AP28" s="370">
        <v>396700</v>
      </c>
      <c r="AQ28" s="370">
        <v>1336647</v>
      </c>
      <c r="AR28" s="370">
        <v>350574</v>
      </c>
      <c r="AS28" s="370">
        <v>2247877</v>
      </c>
      <c r="AT28" s="370">
        <v>236038</v>
      </c>
      <c r="AU28" s="370">
        <v>469513</v>
      </c>
      <c r="AV28" s="370">
        <v>89084</v>
      </c>
      <c r="AW28" s="370">
        <v>163919</v>
      </c>
      <c r="AX28" s="370">
        <v>52920</v>
      </c>
      <c r="AY28" s="370">
        <v>387032</v>
      </c>
      <c r="AZ28" s="370">
        <v>795024</v>
      </c>
      <c r="BA28" s="370">
        <v>2768941</v>
      </c>
      <c r="BB28" s="370">
        <v>453471</v>
      </c>
      <c r="BC28" s="370">
        <v>57472</v>
      </c>
      <c r="BD28" s="370">
        <v>1760029</v>
      </c>
      <c r="BE28" s="370">
        <v>13143808</v>
      </c>
      <c r="BF28" s="370">
        <v>1447923</v>
      </c>
      <c r="BG28" s="370">
        <v>155619</v>
      </c>
      <c r="BH28" s="370">
        <v>531898</v>
      </c>
      <c r="BI28" s="370">
        <v>2154</v>
      </c>
      <c r="BJ28" s="370">
        <v>0</v>
      </c>
      <c r="BK28" s="370">
        <v>1990558</v>
      </c>
      <c r="BL28" s="370">
        <v>388747</v>
      </c>
      <c r="BM28" s="370">
        <v>40092939</v>
      </c>
      <c r="BN28" s="370">
        <v>5560249</v>
      </c>
      <c r="BO28" s="370">
        <v>309857</v>
      </c>
      <c r="BP28" s="370">
        <v>2352595</v>
      </c>
      <c r="BQ28" s="370">
        <v>989250</v>
      </c>
      <c r="BR28" s="370">
        <v>5733</v>
      </c>
      <c r="BS28" s="370">
        <v>84824</v>
      </c>
      <c r="BT28" s="370">
        <v>293679</v>
      </c>
      <c r="BU28" s="370">
        <v>1750137</v>
      </c>
      <c r="BV28" s="370">
        <v>576607</v>
      </c>
      <c r="BW28" s="230"/>
    </row>
    <row r="29" spans="1:78" x14ac:dyDescent="0.2">
      <c r="A29" s="234" t="s">
        <v>144</v>
      </c>
      <c r="B29" s="545">
        <v>0</v>
      </c>
      <c r="C29" s="545">
        <v>0</v>
      </c>
      <c r="D29" s="545">
        <v>118970</v>
      </c>
      <c r="E29" s="545">
        <v>17511</v>
      </c>
      <c r="F29" s="545">
        <v>71675</v>
      </c>
      <c r="G29" s="545">
        <v>124655</v>
      </c>
      <c r="H29" s="545">
        <v>70567</v>
      </c>
      <c r="I29" s="545">
        <v>117822</v>
      </c>
      <c r="J29" s="545">
        <v>9851</v>
      </c>
      <c r="K29" s="545">
        <v>1508</v>
      </c>
      <c r="L29" s="545">
        <v>7068</v>
      </c>
      <c r="M29" s="545">
        <v>9698</v>
      </c>
      <c r="N29" s="545">
        <v>0</v>
      </c>
      <c r="O29" s="545">
        <v>458529</v>
      </c>
      <c r="P29" s="545">
        <v>34792</v>
      </c>
      <c r="Q29" s="545">
        <v>97942</v>
      </c>
      <c r="R29" s="545">
        <v>57341</v>
      </c>
      <c r="S29" s="545">
        <v>4350</v>
      </c>
      <c r="T29" s="545">
        <v>59767</v>
      </c>
      <c r="U29" s="545">
        <v>45146</v>
      </c>
      <c r="V29" s="545">
        <v>2528</v>
      </c>
      <c r="W29" s="545">
        <v>45751</v>
      </c>
      <c r="X29" s="545">
        <v>20641</v>
      </c>
      <c r="Y29" s="545">
        <v>9762</v>
      </c>
      <c r="Z29" s="545">
        <v>16593</v>
      </c>
      <c r="AA29" s="545">
        <v>14205</v>
      </c>
      <c r="AB29" s="545">
        <v>0</v>
      </c>
      <c r="AC29" s="545">
        <v>503813</v>
      </c>
      <c r="AD29" s="545">
        <v>1421</v>
      </c>
      <c r="AE29" s="545">
        <v>996</v>
      </c>
      <c r="AF29" s="545">
        <v>119751</v>
      </c>
      <c r="AG29" s="545">
        <v>3104310</v>
      </c>
      <c r="AH29" s="545">
        <v>492094</v>
      </c>
      <c r="AI29" s="545">
        <v>25775</v>
      </c>
      <c r="AJ29" s="545">
        <v>6642</v>
      </c>
      <c r="AK29" s="545">
        <v>36103</v>
      </c>
      <c r="AL29" s="545">
        <v>163339</v>
      </c>
      <c r="AM29" s="545">
        <v>35765</v>
      </c>
      <c r="AN29" s="545">
        <v>7338</v>
      </c>
      <c r="AO29" s="545">
        <v>115600</v>
      </c>
      <c r="AP29" s="545">
        <v>7951</v>
      </c>
      <c r="AQ29" s="545">
        <v>38914</v>
      </c>
      <c r="AR29" s="545">
        <v>28345</v>
      </c>
      <c r="AS29" s="545">
        <v>133167</v>
      </c>
      <c r="AT29" s="545">
        <v>17526</v>
      </c>
      <c r="AU29" s="545">
        <v>18259</v>
      </c>
      <c r="AV29" s="545">
        <v>40852</v>
      </c>
      <c r="AW29" s="545">
        <v>5966</v>
      </c>
      <c r="AX29" s="545">
        <v>141371</v>
      </c>
      <c r="AY29" s="545">
        <v>12702</v>
      </c>
      <c r="AZ29" s="545">
        <v>25379</v>
      </c>
      <c r="BA29" s="545">
        <v>11579</v>
      </c>
      <c r="BB29" s="545">
        <v>2530</v>
      </c>
      <c r="BC29" s="545">
        <v>13962</v>
      </c>
      <c r="BD29" s="545">
        <v>172013</v>
      </c>
      <c r="BE29" s="545">
        <v>439797</v>
      </c>
      <c r="BF29" s="545">
        <v>27667</v>
      </c>
      <c r="BG29" s="545">
        <v>17658</v>
      </c>
      <c r="BH29" s="545">
        <v>11306</v>
      </c>
      <c r="BI29" s="545">
        <v>276</v>
      </c>
      <c r="BJ29" s="545">
        <v>0</v>
      </c>
      <c r="BK29" s="233">
        <v>55953</v>
      </c>
      <c r="BL29" s="233">
        <v>14898</v>
      </c>
      <c r="BM29" s="233">
        <v>2571509</v>
      </c>
      <c r="BN29" s="233">
        <v>195822</v>
      </c>
      <c r="BO29" s="233">
        <v>3958</v>
      </c>
      <c r="BP29" s="233">
        <v>155365</v>
      </c>
      <c r="BQ29" s="233">
        <v>41460</v>
      </c>
      <c r="BR29" s="233">
        <v>317</v>
      </c>
      <c r="BS29" s="233">
        <v>6209</v>
      </c>
      <c r="BT29" s="233">
        <v>16231</v>
      </c>
      <c r="BU29" s="233">
        <v>92970</v>
      </c>
      <c r="BV29" s="233">
        <v>32023</v>
      </c>
      <c r="BW29" s="230"/>
    </row>
    <row r="30" spans="1:78" x14ac:dyDescent="0.2">
      <c r="A30" s="234" t="s">
        <v>303</v>
      </c>
      <c r="B30" s="235">
        <v>0</v>
      </c>
      <c r="C30" s="235">
        <v>0</v>
      </c>
      <c r="D30" s="235">
        <v>8364.0842911877389</v>
      </c>
      <c r="E30" s="235">
        <v>9823.7333333333336</v>
      </c>
      <c r="F30" s="235">
        <v>3288.8665254237289</v>
      </c>
      <c r="G30" s="235">
        <v>133401.39130434784</v>
      </c>
      <c r="H30" s="235">
        <v>4108.6301652892562</v>
      </c>
      <c r="I30" s="235">
        <v>38320.050000000003</v>
      </c>
      <c r="J30" s="235">
        <v>42185.153846153844</v>
      </c>
      <c r="K30" s="235">
        <v>1010.4</v>
      </c>
      <c r="L30" s="235">
        <v>13591.451612903225</v>
      </c>
      <c r="M30" s="235">
        <v>4065.1578947368421</v>
      </c>
      <c r="N30" s="235">
        <v>0</v>
      </c>
      <c r="O30" s="235">
        <v>3496.5971053517333</v>
      </c>
      <c r="P30" s="235">
        <v>4933.2629482071716</v>
      </c>
      <c r="Q30" s="235">
        <v>3066.3026435733818</v>
      </c>
      <c r="R30" s="235">
        <v>4411.0901639344265</v>
      </c>
      <c r="S30" s="235">
        <v>6291.9047619047615</v>
      </c>
      <c r="T30" s="235">
        <v>11136.105633802817</v>
      </c>
      <c r="U30" s="235">
        <v>2901.0131004366813</v>
      </c>
      <c r="V30" s="235">
        <v>11766.833333333334</v>
      </c>
      <c r="W30" s="235">
        <v>4179.8944281524928</v>
      </c>
      <c r="X30" s="235">
        <v>5148.2739726027394</v>
      </c>
      <c r="Y30" s="235">
        <v>3492.7153284671531</v>
      </c>
      <c r="Z30" s="235">
        <v>5282.130434782609</v>
      </c>
      <c r="AA30" s="235">
        <v>6166.2739726027394</v>
      </c>
      <c r="AB30" s="235">
        <v>0</v>
      </c>
      <c r="AC30" s="235">
        <v>3844.9347968545217</v>
      </c>
      <c r="AD30" s="235">
        <v>4652.75</v>
      </c>
      <c r="AE30" s="235">
        <v>48598.6</v>
      </c>
      <c r="AF30" s="235">
        <v>3830.7155346334903</v>
      </c>
      <c r="AG30" s="235">
        <v>7869.6960304513323</v>
      </c>
      <c r="AH30" s="235">
        <v>5013.0952380952385</v>
      </c>
      <c r="AI30" s="235">
        <v>6320.56</v>
      </c>
      <c r="AJ30" s="235">
        <v>5535.818181818182</v>
      </c>
      <c r="AK30" s="235">
        <v>5813.5906040268455</v>
      </c>
      <c r="AL30" s="235">
        <v>4425.5125448028675</v>
      </c>
      <c r="AM30" s="235">
        <v>6721.467391304348</v>
      </c>
      <c r="AN30" s="235">
        <v>3270</v>
      </c>
      <c r="AO30" s="235">
        <v>3733.5278514588858</v>
      </c>
      <c r="AP30" s="235">
        <v>33058.333333333336</v>
      </c>
      <c r="AQ30" s="235">
        <v>6961.703125</v>
      </c>
      <c r="AR30" s="235">
        <v>5842.9</v>
      </c>
      <c r="AS30" s="235">
        <v>5252.0490654205605</v>
      </c>
      <c r="AT30" s="235">
        <v>11239.904761904761</v>
      </c>
      <c r="AU30" s="235">
        <v>6177.8026315789475</v>
      </c>
      <c r="AV30" s="235">
        <v>6363.1428571428569</v>
      </c>
      <c r="AW30" s="235">
        <v>7126.913043478261</v>
      </c>
      <c r="AX30" s="235">
        <v>77.9381443298969</v>
      </c>
      <c r="AY30" s="235">
        <v>3721.4615384615386</v>
      </c>
      <c r="AZ30" s="235">
        <v>5196.2352941176468</v>
      </c>
      <c r="BA30" s="235">
        <v>10255.337037037038</v>
      </c>
      <c r="BB30" s="235">
        <v>5966.7236842105267</v>
      </c>
      <c r="BC30" s="235">
        <v>3380.705882352941</v>
      </c>
      <c r="BD30" s="235">
        <v>4241.0337349397587</v>
      </c>
      <c r="BE30" s="235">
        <v>4589.3184357541895</v>
      </c>
      <c r="BF30" s="235">
        <v>68948.71428571429</v>
      </c>
      <c r="BG30" s="235">
        <v>4715.727272727273</v>
      </c>
      <c r="BH30" s="235">
        <v>8719.6393442622957</v>
      </c>
      <c r="BI30" s="235">
        <v>2154</v>
      </c>
      <c r="BJ30" s="235">
        <v>0</v>
      </c>
      <c r="BK30" s="235">
        <v>4253.3290598290596</v>
      </c>
      <c r="BL30" s="235">
        <v>5802.1940298507461</v>
      </c>
      <c r="BM30" s="235">
        <v>3423.8205807002564</v>
      </c>
      <c r="BN30" s="235">
        <v>6076.7748633879783</v>
      </c>
      <c r="BO30" s="235">
        <v>7377.5476190476193</v>
      </c>
      <c r="BP30" s="235">
        <v>4621.994106090373</v>
      </c>
      <c r="BQ30" s="235">
        <v>3819.4980694980695</v>
      </c>
      <c r="BR30" s="235">
        <v>2866.5</v>
      </c>
      <c r="BS30" s="235">
        <v>21206</v>
      </c>
      <c r="BT30" s="235">
        <v>5152.2631578947367</v>
      </c>
      <c r="BU30" s="235">
        <v>4545.8103896103894</v>
      </c>
      <c r="BV30" s="235">
        <v>4401.580152671756</v>
      </c>
      <c r="BW30" s="230"/>
    </row>
    <row r="31" spans="1:78" s="242" customFormat="1" x14ac:dyDescent="0.2">
      <c r="A31" s="240" t="s">
        <v>49</v>
      </c>
      <c r="B31" s="543">
        <v>0</v>
      </c>
      <c r="C31" s="543">
        <v>0</v>
      </c>
      <c r="D31" s="543">
        <v>455.82375478927202</v>
      </c>
      <c r="E31" s="543">
        <v>389.13333333333333</v>
      </c>
      <c r="F31" s="543">
        <v>151.85381355932202</v>
      </c>
      <c r="G31" s="543">
        <v>5419.782608695652</v>
      </c>
      <c r="H31" s="543">
        <v>145.79958677685951</v>
      </c>
      <c r="I31" s="543">
        <v>2945.55</v>
      </c>
      <c r="J31" s="543">
        <v>757.76923076923072</v>
      </c>
      <c r="K31" s="543">
        <v>301.60000000000002</v>
      </c>
      <c r="L31" s="543">
        <v>228</v>
      </c>
      <c r="M31" s="543">
        <v>510.42105263157896</v>
      </c>
      <c r="N31" s="543">
        <v>0</v>
      </c>
      <c r="O31" s="543">
        <v>154.33490407270278</v>
      </c>
      <c r="P31" s="543">
        <v>138.61354581673308</v>
      </c>
      <c r="Q31" s="543">
        <v>89.281677301732003</v>
      </c>
      <c r="R31" s="543">
        <v>470.00819672131149</v>
      </c>
      <c r="S31" s="543">
        <v>207.14285714285714</v>
      </c>
      <c r="T31" s="543">
        <v>420.8943661971831</v>
      </c>
      <c r="U31" s="543">
        <v>197.14410480349346</v>
      </c>
      <c r="V31" s="543">
        <v>421.33333333333331</v>
      </c>
      <c r="W31" s="543">
        <v>134.16715542521993</v>
      </c>
      <c r="X31" s="543">
        <v>282.75342465753425</v>
      </c>
      <c r="Y31" s="543">
        <v>17.813868613138688</v>
      </c>
      <c r="Z31" s="543">
        <v>240.47826086956522</v>
      </c>
      <c r="AA31" s="543">
        <v>97.294520547945211</v>
      </c>
      <c r="AB31" s="543">
        <v>0</v>
      </c>
      <c r="AC31" s="543">
        <v>165.07634338138925</v>
      </c>
      <c r="AD31" s="543">
        <v>355.25</v>
      </c>
      <c r="AE31" s="543">
        <v>199.2</v>
      </c>
      <c r="AF31" s="543">
        <v>80.531943510423673</v>
      </c>
      <c r="AG31" s="543">
        <v>562.68080478520938</v>
      </c>
      <c r="AH31" s="543">
        <v>144.64844209288654</v>
      </c>
      <c r="AI31" s="543">
        <v>343.66666666666669</v>
      </c>
      <c r="AJ31" s="543">
        <v>201.27272727272728</v>
      </c>
      <c r="AK31" s="543">
        <v>242.30201342281879</v>
      </c>
      <c r="AL31" s="543">
        <v>195.14814814814815</v>
      </c>
      <c r="AM31" s="543">
        <v>388.75</v>
      </c>
      <c r="AN31" s="543">
        <v>193.10526315789474</v>
      </c>
      <c r="AO31" s="543">
        <v>76.657824933686996</v>
      </c>
      <c r="AP31" s="543">
        <v>662.58333333333337</v>
      </c>
      <c r="AQ31" s="543">
        <v>202.67708333333334</v>
      </c>
      <c r="AR31" s="543">
        <v>472.41666666666669</v>
      </c>
      <c r="AS31" s="543">
        <v>311.1378504672897</v>
      </c>
      <c r="AT31" s="543">
        <v>834.57142857142856</v>
      </c>
      <c r="AU31" s="543">
        <v>240.25</v>
      </c>
      <c r="AV31" s="543">
        <v>2918</v>
      </c>
      <c r="AW31" s="543">
        <v>259.39130434782606</v>
      </c>
      <c r="AX31" s="543">
        <v>208.20471281296022</v>
      </c>
      <c r="AY31" s="543">
        <v>122.13461538461539</v>
      </c>
      <c r="AZ31" s="543">
        <v>165.87581699346404</v>
      </c>
      <c r="BA31" s="543">
        <v>42.885185185185186</v>
      </c>
      <c r="BB31" s="543">
        <v>33.289473684210527</v>
      </c>
      <c r="BC31" s="543">
        <v>821.29411764705878</v>
      </c>
      <c r="BD31" s="543">
        <v>414.48915662650603</v>
      </c>
      <c r="BE31" s="543">
        <v>153.56040502793297</v>
      </c>
      <c r="BF31" s="543">
        <v>1317.4761904761904</v>
      </c>
      <c r="BG31" s="543">
        <v>535.09090909090912</v>
      </c>
      <c r="BH31" s="543">
        <v>185.34426229508196</v>
      </c>
      <c r="BI31" s="543">
        <v>276</v>
      </c>
      <c r="BJ31" s="543">
        <v>0</v>
      </c>
      <c r="BK31" s="543">
        <v>119.55769230769231</v>
      </c>
      <c r="BL31" s="543">
        <v>222.35820895522389</v>
      </c>
      <c r="BM31" s="543">
        <v>219.59940222032452</v>
      </c>
      <c r="BN31" s="543">
        <v>214.01311475409835</v>
      </c>
      <c r="BO31" s="543">
        <v>94.238095238095241</v>
      </c>
      <c r="BP31" s="543">
        <v>305.23575638506878</v>
      </c>
      <c r="BQ31" s="543">
        <v>160.07722007722009</v>
      </c>
      <c r="BR31" s="543">
        <v>158.5</v>
      </c>
      <c r="BS31" s="543">
        <v>1552.25</v>
      </c>
      <c r="BT31" s="543">
        <v>284.75438596491227</v>
      </c>
      <c r="BU31" s="543">
        <v>241.48051948051949</v>
      </c>
      <c r="BV31" s="543">
        <v>244.45038167938932</v>
      </c>
      <c r="BW31" s="241"/>
    </row>
    <row r="468" spans="1:1" x14ac:dyDescent="0.2">
      <c r="A468" s="243" t="s">
        <v>117</v>
      </c>
    </row>
  </sheetData>
  <phoneticPr fontId="2" type="noConversion"/>
  <printOptions verticalCentered="1"/>
  <pageMargins left="0.70866141732283472" right="0.19685039370078741" top="1.0629921259842521" bottom="0.74803149606299213" header="0.27559055118110237" footer="0.35433070866141736"/>
  <pageSetup scale="95" orientation="landscape" errors="NA" r:id="rId1"/>
  <headerFooter alignWithMargins="0">
    <oddHeader>&amp;L&amp;G&amp;R2013 Yearbook of
Electricity Distributors</oddHeader>
    <oddFooter>&amp;C&amp;P</oddFooter>
  </headerFooter>
  <colBreaks count="1" manualBreakCount="1">
    <brk id="7" max="30" man="1"/>
  </col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35"/>
  </sheetPr>
  <dimension ref="A1:CK498"/>
  <sheetViews>
    <sheetView view="pageBreakPreview" zoomScaleNormal="70" zoomScaleSheetLayoutView="100" workbookViewId="0">
      <pane xSplit="2" ySplit="4" topLeftCell="C5"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2: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2: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2: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2: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2: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2: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2: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2: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2: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2:89" ht="14.25" customHeight="1" x14ac:dyDescent="0.2">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2: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2:89" ht="14.25" customHeight="1" x14ac:dyDescent="0.2">
      <c r="B12" s="38"/>
      <c r="CH12" s="143"/>
    </row>
    <row r="13" spans="2: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2: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2: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2: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I1:I4"/>
    <mergeCell ref="C1:C4"/>
    <mergeCell ref="D1:D4"/>
    <mergeCell ref="E1:E4"/>
    <mergeCell ref="H1:H4"/>
    <mergeCell ref="G1:G4"/>
    <mergeCell ref="F1:F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Z1:Z4"/>
    <mergeCell ref="AA1:AA4"/>
    <mergeCell ref="AB1:AB4"/>
    <mergeCell ref="AC1:AC4"/>
    <mergeCell ref="AD1:AD4"/>
    <mergeCell ref="AE1:AE4"/>
    <mergeCell ref="AF1:AF4"/>
    <mergeCell ref="AG1:AG4"/>
    <mergeCell ref="AH1:AH4"/>
    <mergeCell ref="AI1:AI4"/>
    <mergeCell ref="AJ1:AJ4"/>
    <mergeCell ref="AK1:AK4"/>
    <mergeCell ref="AL1:AL4"/>
    <mergeCell ref="AM1:AM4"/>
    <mergeCell ref="AN1:AN4"/>
    <mergeCell ref="AO1:AO4"/>
    <mergeCell ref="AP1:AP4"/>
    <mergeCell ref="AQ1:AQ4"/>
    <mergeCell ref="AR1:AR4"/>
    <mergeCell ref="AS1:AS4"/>
    <mergeCell ref="AT1:AT4"/>
    <mergeCell ref="AU1:AU4"/>
    <mergeCell ref="AV1:AV4"/>
    <mergeCell ref="AW1:AW4"/>
    <mergeCell ref="AX1:AX4"/>
    <mergeCell ref="AY1:AY4"/>
    <mergeCell ref="AZ1:AZ4"/>
    <mergeCell ref="BA1:BA4"/>
    <mergeCell ref="BB1:BB4"/>
    <mergeCell ref="BC1:BC4"/>
    <mergeCell ref="BD1:BD4"/>
    <mergeCell ref="BE1:BE4"/>
    <mergeCell ref="BF1:BF4"/>
    <mergeCell ref="BG1:BG4"/>
    <mergeCell ref="BH1:BH4"/>
    <mergeCell ref="BI1:BI4"/>
    <mergeCell ref="BJ1:BJ4"/>
    <mergeCell ref="BK1:BK4"/>
    <mergeCell ref="BL1:BL4"/>
    <mergeCell ref="BM1:BM4"/>
    <mergeCell ref="BN1:BN4"/>
    <mergeCell ref="BO1:BO4"/>
    <mergeCell ref="BP1:BP4"/>
    <mergeCell ref="BQ1:BQ4"/>
    <mergeCell ref="BR1:BR4"/>
    <mergeCell ref="BS1:BS4"/>
    <mergeCell ref="BT1:BT4"/>
    <mergeCell ref="BU1:BU4"/>
    <mergeCell ref="BV1:BV4"/>
    <mergeCell ref="BW1:BW4"/>
    <mergeCell ref="BX1:BX4"/>
    <mergeCell ref="BY1:BY4"/>
    <mergeCell ref="BZ1:BZ4"/>
    <mergeCell ref="CA1:CA4"/>
    <mergeCell ref="CB1:CB4"/>
    <mergeCell ref="CC1:CC4"/>
    <mergeCell ref="CD1:CD4"/>
    <mergeCell ref="CE1:CE4"/>
    <mergeCell ref="CJ1:CJ4"/>
    <mergeCell ref="CK1:CK4"/>
    <mergeCell ref="CF1:CF4"/>
    <mergeCell ref="CG1:CG4"/>
    <mergeCell ref="CH1:CH4"/>
    <mergeCell ref="CI1:CI4"/>
  </mergeCells>
  <phoneticPr fontId="2" type="noConversion"/>
  <printOptions verticalCentered="1"/>
  <pageMargins left="0.74803149606299213" right="0.19685039370078741" top="1.0629921259842521" bottom="0.74803149606299213" header="0.27559055118110237" footer="0.35433070866141736"/>
  <pageSetup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35"/>
  </sheetPr>
  <dimension ref="A1:CK498"/>
  <sheetViews>
    <sheetView view="pageBreakPreview" zoomScale="115" zoomScaleNormal="70" zoomScaleSheetLayoutView="115" workbookViewId="0">
      <pane xSplit="2" ySplit="4" topLeftCell="C5"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1: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1: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1: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1: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1: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1: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1: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1: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1: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1:89" ht="14.25" customHeight="1" x14ac:dyDescent="0.45">
      <c r="A10" s="160"/>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1: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1:89" ht="14.25" customHeight="1" x14ac:dyDescent="0.2">
      <c r="B12" s="38"/>
      <c r="CH12" s="143"/>
    </row>
    <row r="13" spans="1: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1: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1: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1: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CD1:CD4"/>
    <mergeCell ref="CE1:CE4"/>
    <mergeCell ref="CJ1:CJ4"/>
    <mergeCell ref="CK1:CK4"/>
    <mergeCell ref="CF1:CF4"/>
    <mergeCell ref="CG1:CG4"/>
    <mergeCell ref="CH1:CH4"/>
    <mergeCell ref="CI1:CI4"/>
    <mergeCell ref="BZ1:BZ4"/>
    <mergeCell ref="CA1:CA4"/>
    <mergeCell ref="CB1:CB4"/>
    <mergeCell ref="CC1:CC4"/>
    <mergeCell ref="BV1:BV4"/>
    <mergeCell ref="BW1:BW4"/>
    <mergeCell ref="BX1:BX4"/>
    <mergeCell ref="BY1:BY4"/>
    <mergeCell ref="BR1:BR4"/>
    <mergeCell ref="BS1:BS4"/>
    <mergeCell ref="BT1:BT4"/>
    <mergeCell ref="BU1:BU4"/>
    <mergeCell ref="BN1:BN4"/>
    <mergeCell ref="BO1:BO4"/>
    <mergeCell ref="BP1:BP4"/>
    <mergeCell ref="BQ1:BQ4"/>
    <mergeCell ref="BJ1:BJ4"/>
    <mergeCell ref="BK1:BK4"/>
    <mergeCell ref="BL1:BL4"/>
    <mergeCell ref="BM1:BM4"/>
    <mergeCell ref="BF1:BF4"/>
    <mergeCell ref="BG1:BG4"/>
    <mergeCell ref="BH1:BH4"/>
    <mergeCell ref="BI1:BI4"/>
    <mergeCell ref="BB1:BB4"/>
    <mergeCell ref="BC1:BC4"/>
    <mergeCell ref="BD1:BD4"/>
    <mergeCell ref="BE1:BE4"/>
    <mergeCell ref="AX1:AX4"/>
    <mergeCell ref="AY1:AY4"/>
    <mergeCell ref="AZ1:AZ4"/>
    <mergeCell ref="BA1:BA4"/>
    <mergeCell ref="AT1:AT4"/>
    <mergeCell ref="AU1:AU4"/>
    <mergeCell ref="AV1:AV4"/>
    <mergeCell ref="AW1:AW4"/>
    <mergeCell ref="AP1:AP4"/>
    <mergeCell ref="AQ1:AQ4"/>
    <mergeCell ref="AR1:AR4"/>
    <mergeCell ref="AS1:AS4"/>
    <mergeCell ref="AL1:AL4"/>
    <mergeCell ref="AM1:AM4"/>
    <mergeCell ref="AN1:AN4"/>
    <mergeCell ref="AO1:AO4"/>
    <mergeCell ref="AH1:AH4"/>
    <mergeCell ref="AI1:AI4"/>
    <mergeCell ref="AJ1:AJ4"/>
    <mergeCell ref="AK1:AK4"/>
    <mergeCell ref="AD1:AD4"/>
    <mergeCell ref="AE1:AE4"/>
    <mergeCell ref="AF1:AF4"/>
    <mergeCell ref="AG1:AG4"/>
    <mergeCell ref="Z1:Z4"/>
    <mergeCell ref="AA1:AA4"/>
    <mergeCell ref="AB1:AB4"/>
    <mergeCell ref="AC1:AC4"/>
    <mergeCell ref="V1:V4"/>
    <mergeCell ref="W1:W4"/>
    <mergeCell ref="X1:X4"/>
    <mergeCell ref="Y1:Y4"/>
    <mergeCell ref="R1:R4"/>
    <mergeCell ref="S1:S4"/>
    <mergeCell ref="T1:T4"/>
    <mergeCell ref="U1:U4"/>
    <mergeCell ref="N1:N4"/>
    <mergeCell ref="O1:O4"/>
    <mergeCell ref="P1:P4"/>
    <mergeCell ref="Q1:Q4"/>
    <mergeCell ref="J1:J4"/>
    <mergeCell ref="K1:K4"/>
    <mergeCell ref="L1:L4"/>
    <mergeCell ref="M1:M4"/>
    <mergeCell ref="I1:I4"/>
    <mergeCell ref="C1:C4"/>
    <mergeCell ref="D1:D4"/>
    <mergeCell ref="E1:E4"/>
    <mergeCell ref="H1:H4"/>
    <mergeCell ref="G1:G4"/>
    <mergeCell ref="F1:F4"/>
  </mergeCells>
  <phoneticPr fontId="2" type="noConversion"/>
  <printOptions verticalCentered="1"/>
  <pageMargins left="0.74803149606299213" right="0.19685039370078741" top="1.0629921259842521" bottom="0.74803149606299213" header="0.27559055118110237" footer="0.35433070866141736"/>
  <pageSetup orientation="landscape" errors="NA" r:id="rId1"/>
  <headerFooter alignWithMargins="0">
    <oddHeader>&amp;L&amp;G&amp;R2013 Yearbook of
Electricity Distributors</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35"/>
  </sheetPr>
  <dimension ref="A1:CY502"/>
  <sheetViews>
    <sheetView showGridLines="0" view="pageBreakPreview" zoomScaleNormal="100" zoomScaleSheetLayoutView="100" workbookViewId="0">
      <selection activeCell="D69" sqref="D69"/>
    </sheetView>
  </sheetViews>
  <sheetFormatPr defaultColWidth="19.140625" defaultRowHeight="12.75" x14ac:dyDescent="0.2"/>
  <cols>
    <col min="1" max="1" width="59.85546875" style="4" customWidth="1"/>
    <col min="2" max="2" width="64.28515625" style="50" customWidth="1"/>
    <col min="3" max="3" width="13.28515625" style="2" customWidth="1"/>
    <col min="4" max="8" width="19.140625" style="2" customWidth="1"/>
    <col min="9" max="9" width="19.140625" style="6" customWidth="1"/>
    <col min="10" max="14" width="19.140625" style="2" customWidth="1"/>
    <col min="15" max="15" width="19.140625" style="104" customWidth="1"/>
    <col min="16" max="38" width="19.140625" style="2" customWidth="1"/>
    <col min="39" max="39" width="19.140625" style="2" hidden="1" customWidth="1"/>
    <col min="40" max="84" width="19.140625" style="2" customWidth="1"/>
    <col min="85" max="85" width="19.140625" style="74" customWidth="1"/>
    <col min="86" max="87" width="19.140625" style="104" customWidth="1"/>
    <col min="88" max="103" width="19.140625" style="9" customWidth="1"/>
    <col min="104" max="16384" width="19.140625" style="2"/>
  </cols>
  <sheetData>
    <row r="1" spans="1:87" ht="20.25" x14ac:dyDescent="0.3">
      <c r="A1" s="384" t="s">
        <v>1</v>
      </c>
      <c r="I1" s="2"/>
      <c r="J1" s="2" t="s">
        <v>212</v>
      </c>
      <c r="O1" s="103"/>
      <c r="CE1" s="73"/>
      <c r="CG1" s="73"/>
      <c r="CH1" s="103"/>
      <c r="CI1" s="103"/>
    </row>
    <row r="2" spans="1:87" ht="15.75" x14ac:dyDescent="0.25">
      <c r="A2" s="259" t="s">
        <v>309</v>
      </c>
      <c r="C2" s="2" t="s">
        <v>212</v>
      </c>
      <c r="I2" s="2"/>
      <c r="CE2" s="74"/>
    </row>
    <row r="3" spans="1:87" ht="15" x14ac:dyDescent="0.2">
      <c r="A3" s="260"/>
      <c r="B3" s="526" t="s">
        <v>23</v>
      </c>
      <c r="C3" s="86"/>
      <c r="D3" s="41"/>
      <c r="E3" s="81"/>
      <c r="F3" s="81"/>
      <c r="G3" s="41"/>
      <c r="H3" s="81"/>
      <c r="I3" s="115"/>
      <c r="J3" s="81"/>
      <c r="K3" s="81"/>
      <c r="L3" s="81"/>
      <c r="M3" s="81"/>
      <c r="N3" s="81"/>
      <c r="O3" s="105"/>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2"/>
      <c r="CF3" s="81"/>
      <c r="CG3" s="82"/>
      <c r="CH3" s="105"/>
      <c r="CI3" s="105"/>
    </row>
    <row r="4" spans="1:87" ht="15" customHeight="1" x14ac:dyDescent="0.2">
      <c r="A4" s="261" t="s">
        <v>58</v>
      </c>
      <c r="B4" s="511" t="s">
        <v>5</v>
      </c>
      <c r="C4" s="115"/>
      <c r="D4" s="81"/>
      <c r="E4" s="81"/>
      <c r="F4" s="81"/>
      <c r="G4" s="81"/>
      <c r="H4" s="81"/>
      <c r="I4" s="115"/>
      <c r="J4" s="81"/>
      <c r="K4" s="81"/>
      <c r="L4" s="81"/>
      <c r="M4" s="81"/>
      <c r="N4" s="81"/>
      <c r="O4" s="105"/>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2"/>
      <c r="CF4" s="81"/>
      <c r="CG4" s="82"/>
      <c r="CH4" s="105"/>
      <c r="CI4" s="105"/>
    </row>
    <row r="5" spans="1:87" ht="15" customHeight="1" x14ac:dyDescent="0.2">
      <c r="A5" s="261" t="s">
        <v>59</v>
      </c>
      <c r="B5" s="511" t="s">
        <v>171</v>
      </c>
      <c r="C5" s="115"/>
      <c r="D5" s="81"/>
      <c r="E5" s="81"/>
      <c r="F5" s="81"/>
      <c r="G5" s="81"/>
      <c r="H5" s="81"/>
      <c r="I5" s="115"/>
      <c r="J5" s="81"/>
      <c r="K5" s="81"/>
      <c r="L5" s="81"/>
      <c r="M5" s="81"/>
      <c r="N5" s="81"/>
      <c r="O5" s="105"/>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2"/>
      <c r="CF5" s="81"/>
      <c r="CG5" s="82"/>
      <c r="CH5" s="105"/>
      <c r="CI5" s="105"/>
    </row>
    <row r="6" spans="1:87" ht="15" customHeight="1" x14ac:dyDescent="0.2">
      <c r="A6" s="261" t="s">
        <v>60</v>
      </c>
      <c r="B6" s="511" t="s">
        <v>172</v>
      </c>
      <c r="C6" s="115"/>
      <c r="D6" s="81"/>
      <c r="E6" s="81"/>
      <c r="F6" s="81"/>
      <c r="G6" s="81"/>
      <c r="H6" s="81"/>
      <c r="I6" s="115"/>
      <c r="J6" s="81"/>
      <c r="K6" s="81"/>
      <c r="L6" s="81"/>
      <c r="M6" s="81"/>
      <c r="N6" s="81"/>
      <c r="O6" s="105"/>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2"/>
      <c r="CF6" s="81"/>
      <c r="CG6" s="82"/>
      <c r="CH6" s="105"/>
      <c r="CI6" s="105"/>
    </row>
    <row r="7" spans="1:87" ht="15" customHeight="1" x14ac:dyDescent="0.2">
      <c r="A7" s="261" t="s">
        <v>304</v>
      </c>
      <c r="B7" s="511" t="s">
        <v>19</v>
      </c>
      <c r="C7" s="115"/>
      <c r="D7" s="81"/>
      <c r="E7" s="81"/>
      <c r="F7" s="81"/>
      <c r="G7" s="81"/>
      <c r="H7" s="81"/>
      <c r="I7" s="115"/>
      <c r="J7" s="81"/>
      <c r="K7" s="81"/>
      <c r="L7" s="81"/>
      <c r="M7" s="81"/>
      <c r="N7" s="81"/>
      <c r="O7" s="105"/>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2"/>
      <c r="CF7" s="81"/>
      <c r="CG7" s="82"/>
      <c r="CH7" s="105"/>
      <c r="CI7" s="105"/>
    </row>
    <row r="8" spans="1:87" ht="15" customHeight="1" x14ac:dyDescent="0.2">
      <c r="A8" s="261" t="s">
        <v>61</v>
      </c>
      <c r="B8" s="527" t="s">
        <v>216</v>
      </c>
      <c r="C8" s="115"/>
      <c r="D8" s="115"/>
      <c r="E8" s="81"/>
      <c r="F8" s="81"/>
      <c r="G8" s="81"/>
      <c r="H8" s="81"/>
      <c r="I8" s="115"/>
      <c r="J8" s="81"/>
      <c r="K8" s="81"/>
      <c r="L8" s="81"/>
      <c r="M8" s="81"/>
      <c r="N8" s="81"/>
      <c r="O8" s="105"/>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2"/>
      <c r="CF8" s="81"/>
      <c r="CG8" s="82"/>
      <c r="CH8" s="105"/>
      <c r="CI8" s="105"/>
    </row>
    <row r="9" spans="1:87" ht="15" customHeight="1" x14ac:dyDescent="0.2">
      <c r="A9" s="261" t="s">
        <v>62</v>
      </c>
      <c r="B9" s="511" t="s">
        <v>6</v>
      </c>
      <c r="C9" s="115"/>
      <c r="D9" s="115"/>
      <c r="E9" s="81"/>
      <c r="F9" s="81"/>
      <c r="G9" s="81"/>
      <c r="H9" s="81"/>
      <c r="I9" s="115"/>
      <c r="J9" s="81"/>
      <c r="K9" s="81"/>
      <c r="L9" s="81"/>
      <c r="M9" s="81"/>
      <c r="N9" s="81"/>
      <c r="O9" s="105"/>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2"/>
      <c r="CF9" s="81"/>
      <c r="CG9" s="82"/>
      <c r="CH9" s="105"/>
      <c r="CI9" s="105"/>
    </row>
    <row r="10" spans="1:87" ht="15" customHeight="1" x14ac:dyDescent="0.2">
      <c r="A10" s="261" t="s">
        <v>66</v>
      </c>
      <c r="B10" s="511" t="s">
        <v>7</v>
      </c>
      <c r="C10" s="115"/>
      <c r="D10" s="115"/>
      <c r="E10" s="81"/>
      <c r="F10" s="81"/>
      <c r="G10" s="81"/>
      <c r="H10" s="81"/>
      <c r="I10" s="115"/>
      <c r="J10" s="81"/>
      <c r="K10" s="81"/>
      <c r="L10" s="81"/>
      <c r="M10" s="81"/>
      <c r="N10" s="81"/>
      <c r="O10" s="105"/>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2"/>
      <c r="CF10" s="81"/>
      <c r="CG10" s="82"/>
      <c r="CH10" s="105"/>
      <c r="CI10" s="105"/>
    </row>
    <row r="11" spans="1:87" ht="15" customHeight="1" x14ac:dyDescent="0.2">
      <c r="A11" s="261" t="s">
        <v>372</v>
      </c>
      <c r="B11" s="511" t="s">
        <v>377</v>
      </c>
      <c r="C11" s="115"/>
      <c r="D11" s="115"/>
      <c r="E11" s="81"/>
      <c r="F11" s="81"/>
      <c r="G11" s="81"/>
      <c r="H11" s="81"/>
      <c r="I11" s="115"/>
      <c r="J11" s="81"/>
      <c r="K11" s="81"/>
      <c r="L11" s="81"/>
      <c r="M11" s="81"/>
      <c r="N11" s="81"/>
      <c r="O11" s="105"/>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2"/>
      <c r="CF11" s="81"/>
      <c r="CG11" s="82"/>
      <c r="CH11" s="105"/>
      <c r="CI11" s="105"/>
    </row>
    <row r="12" spans="1:87" ht="15" customHeight="1" x14ac:dyDescent="0.2">
      <c r="A12" s="261" t="s">
        <v>119</v>
      </c>
      <c r="B12" s="511" t="s">
        <v>175</v>
      </c>
      <c r="C12" s="115"/>
      <c r="D12" s="115"/>
      <c r="E12" s="81"/>
      <c r="F12" s="81"/>
      <c r="G12" s="81"/>
      <c r="H12" s="81"/>
      <c r="I12" s="115"/>
      <c r="J12" s="81"/>
      <c r="K12" s="81"/>
      <c r="L12" s="81"/>
      <c r="M12" s="81"/>
      <c r="N12" s="81"/>
      <c r="O12" s="105"/>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2"/>
      <c r="CF12" s="81"/>
      <c r="CG12" s="82"/>
      <c r="CH12" s="105"/>
      <c r="CI12" s="105"/>
    </row>
    <row r="13" spans="1:87" ht="15" customHeight="1" x14ac:dyDescent="0.2">
      <c r="A13" s="261" t="s">
        <v>173</v>
      </c>
      <c r="B13" s="511" t="s">
        <v>334</v>
      </c>
      <c r="C13" s="81"/>
      <c r="D13" s="81"/>
      <c r="E13" s="81"/>
      <c r="F13" s="81"/>
      <c r="G13" s="81"/>
      <c r="H13" s="81"/>
      <c r="I13" s="115"/>
      <c r="J13" s="81"/>
      <c r="K13" s="81"/>
      <c r="L13" s="81"/>
      <c r="M13" s="81"/>
      <c r="N13" s="81"/>
      <c r="O13" s="105"/>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2"/>
      <c r="CF13" s="81"/>
      <c r="CG13" s="82"/>
      <c r="CH13" s="105"/>
      <c r="CI13" s="105"/>
    </row>
    <row r="14" spans="1:87" ht="15" customHeight="1" x14ac:dyDescent="0.2">
      <c r="A14" s="261" t="s">
        <v>67</v>
      </c>
      <c r="B14" s="511" t="s">
        <v>20</v>
      </c>
      <c r="C14" s="81"/>
      <c r="D14" s="81"/>
      <c r="E14" s="81"/>
      <c r="F14" s="81"/>
      <c r="G14" s="81"/>
      <c r="H14" s="81"/>
      <c r="I14" s="115"/>
      <c r="J14" s="81"/>
      <c r="K14" s="81"/>
      <c r="L14" s="81"/>
      <c r="M14" s="81"/>
      <c r="N14" s="81"/>
      <c r="O14" s="105"/>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2"/>
      <c r="CF14" s="81"/>
      <c r="CG14" s="82"/>
      <c r="CH14" s="105"/>
      <c r="CI14" s="105"/>
    </row>
    <row r="15" spans="1:87" ht="15" customHeight="1" x14ac:dyDescent="0.2">
      <c r="A15" s="261" t="s">
        <v>68</v>
      </c>
      <c r="B15" s="511" t="s">
        <v>55</v>
      </c>
      <c r="C15" s="81"/>
      <c r="D15" s="81"/>
      <c r="E15" s="81"/>
      <c r="F15" s="81"/>
      <c r="G15" s="81"/>
      <c r="H15" s="81"/>
      <c r="I15" s="115"/>
      <c r="J15" s="81"/>
      <c r="K15" s="81"/>
      <c r="L15" s="81"/>
      <c r="M15" s="81"/>
      <c r="N15" s="81"/>
      <c r="O15" s="105"/>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2"/>
      <c r="CF15" s="81"/>
      <c r="CG15" s="82"/>
      <c r="CH15" s="105"/>
      <c r="CI15" s="105"/>
    </row>
    <row r="16" spans="1:87" ht="15" customHeight="1" x14ac:dyDescent="0.2">
      <c r="A16" s="261" t="s">
        <v>305</v>
      </c>
      <c r="B16" s="511" t="s">
        <v>21</v>
      </c>
      <c r="C16" s="81"/>
      <c r="D16" s="81"/>
      <c r="E16" s="81"/>
      <c r="F16" s="81"/>
      <c r="G16" s="81"/>
      <c r="H16" s="81"/>
      <c r="I16" s="115"/>
      <c r="J16" s="81"/>
      <c r="K16" s="81"/>
      <c r="L16" s="81"/>
      <c r="M16" s="81"/>
      <c r="N16" s="81"/>
      <c r="O16" s="105"/>
      <c r="P16" s="81" t="e">
        <f>P8+P14+P13+#REF!+1</f>
        <v>#REF!</v>
      </c>
      <c r="Q16" s="81"/>
      <c r="R16" s="81"/>
      <c r="S16" s="81"/>
      <c r="T16" s="81" t="e">
        <f>T8+T14+T13+#REF!+1</f>
        <v>#REF!</v>
      </c>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t="e">
        <f>AR8+AR14+AR13+#REF!+1</f>
        <v>#REF!</v>
      </c>
      <c r="AS16" s="81"/>
      <c r="AT16" s="81"/>
      <c r="AU16" s="81"/>
      <c r="AV16" s="81"/>
      <c r="AW16" s="81"/>
      <c r="AX16" s="81"/>
      <c r="AY16" s="81"/>
      <c r="AZ16" s="81"/>
      <c r="BA16" s="81"/>
      <c r="BB16" s="81"/>
      <c r="BC16" s="81"/>
      <c r="BD16" s="81"/>
      <c r="BE16" s="81"/>
      <c r="BF16" s="81"/>
      <c r="BG16" s="81"/>
      <c r="BH16" s="81"/>
      <c r="BI16" s="81"/>
      <c r="BJ16" s="81" t="e">
        <f>(BJ8+BJ14+BJ13+#REF!)+1</f>
        <v>#REF!</v>
      </c>
      <c r="BK16" s="81"/>
      <c r="BL16" s="81"/>
      <c r="BM16" s="81"/>
      <c r="BN16" s="81"/>
      <c r="BO16" s="81"/>
      <c r="BP16" s="81"/>
      <c r="BQ16" s="81"/>
      <c r="BR16" s="81"/>
      <c r="BS16" s="81"/>
      <c r="BT16" s="81"/>
      <c r="BU16" s="81"/>
      <c r="BV16" s="81"/>
      <c r="BW16" s="81"/>
      <c r="BX16" s="81"/>
      <c r="BY16" s="81"/>
      <c r="BZ16" s="81"/>
      <c r="CA16" s="81"/>
      <c r="CB16" s="81"/>
      <c r="CC16" s="81"/>
      <c r="CD16" s="81"/>
      <c r="CE16" s="82"/>
      <c r="CF16" s="81"/>
      <c r="CG16" s="82"/>
      <c r="CH16" s="105"/>
      <c r="CI16" s="105"/>
    </row>
    <row r="17" spans="1:87" ht="15" customHeight="1" x14ac:dyDescent="0.2">
      <c r="A17" s="261" t="s">
        <v>291</v>
      </c>
      <c r="B17" s="511" t="s">
        <v>320</v>
      </c>
      <c r="C17" s="81"/>
      <c r="D17" s="37"/>
      <c r="E17" s="21"/>
      <c r="F17" s="21"/>
      <c r="G17" s="37"/>
      <c r="H17" s="21"/>
      <c r="I17" s="86"/>
      <c r="J17" s="21"/>
      <c r="K17" s="21"/>
      <c r="L17" s="21"/>
      <c r="M17" s="21"/>
      <c r="N17" s="21"/>
      <c r="O17" s="106"/>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83"/>
      <c r="CF17" s="21"/>
      <c r="CG17" s="83"/>
      <c r="CH17" s="106"/>
      <c r="CI17" s="106"/>
    </row>
    <row r="18" spans="1:87" ht="15" customHeight="1" x14ac:dyDescent="0.2">
      <c r="A18" s="261" t="s">
        <v>69</v>
      </c>
      <c r="B18" s="511" t="s">
        <v>8</v>
      </c>
      <c r="C18" s="81"/>
      <c r="D18" s="37"/>
      <c r="E18" s="21"/>
      <c r="F18" s="21"/>
      <c r="G18" s="37"/>
      <c r="H18" s="21"/>
      <c r="I18" s="86"/>
      <c r="J18" s="21"/>
      <c r="K18" s="21"/>
      <c r="L18" s="21"/>
      <c r="M18" s="21"/>
      <c r="N18" s="21"/>
      <c r="O18" s="106"/>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83"/>
      <c r="CF18" s="21"/>
      <c r="CG18" s="83"/>
      <c r="CH18" s="106"/>
      <c r="CI18" s="106"/>
    </row>
    <row r="19" spans="1:87" ht="15.75" customHeight="1" x14ac:dyDescent="0.2">
      <c r="A19" s="261" t="s">
        <v>292</v>
      </c>
      <c r="B19" s="511" t="s">
        <v>64</v>
      </c>
      <c r="C19" s="81"/>
      <c r="D19" s="37"/>
      <c r="E19" s="21"/>
      <c r="F19" s="21"/>
      <c r="G19" s="37"/>
      <c r="H19" s="21"/>
      <c r="I19" s="86"/>
      <c r="J19" s="21"/>
      <c r="K19" s="21"/>
      <c r="L19" s="21"/>
      <c r="M19" s="21"/>
      <c r="N19" s="21"/>
      <c r="O19" s="106"/>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83"/>
      <c r="CF19" s="21"/>
      <c r="CG19" s="83"/>
      <c r="CH19" s="106"/>
      <c r="CI19" s="106"/>
    </row>
    <row r="20" spans="1:87" ht="15.75" customHeight="1" x14ac:dyDescent="0.2">
      <c r="A20" s="261" t="s">
        <v>315</v>
      </c>
      <c r="B20" s="511" t="s">
        <v>321</v>
      </c>
      <c r="C20" s="81"/>
      <c r="D20" s="37"/>
      <c r="E20" s="21"/>
      <c r="F20" s="21"/>
      <c r="G20" s="37"/>
      <c r="H20" s="21"/>
      <c r="I20" s="86"/>
      <c r="J20" s="21"/>
      <c r="K20" s="21"/>
      <c r="L20" s="21"/>
      <c r="M20" s="21"/>
      <c r="N20" s="21"/>
      <c r="O20" s="106"/>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83"/>
      <c r="CF20" s="21"/>
      <c r="CG20" s="83"/>
      <c r="CH20" s="106"/>
      <c r="CI20" s="106"/>
    </row>
    <row r="21" spans="1:87" ht="15" customHeight="1" x14ac:dyDescent="0.2">
      <c r="A21" s="261" t="s">
        <v>373</v>
      </c>
      <c r="B21" s="511" t="s">
        <v>378</v>
      </c>
      <c r="C21" s="81"/>
      <c r="D21" s="37"/>
      <c r="E21" s="21"/>
      <c r="F21" s="21"/>
      <c r="G21" s="37"/>
      <c r="H21" s="21"/>
      <c r="I21" s="86"/>
      <c r="J21" s="21"/>
      <c r="K21" s="21"/>
      <c r="L21" s="21"/>
      <c r="M21" s="21"/>
      <c r="N21" s="21"/>
      <c r="O21" s="106"/>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83"/>
      <c r="CF21" s="21"/>
      <c r="CG21" s="83"/>
      <c r="CH21" s="106"/>
      <c r="CI21" s="106"/>
    </row>
    <row r="22" spans="1:87" ht="15" customHeight="1" x14ac:dyDescent="0.2">
      <c r="A22" s="261" t="s">
        <v>70</v>
      </c>
      <c r="B22" s="511" t="s">
        <v>335</v>
      </c>
      <c r="C22" s="81"/>
      <c r="D22" s="37"/>
      <c r="E22" s="21"/>
      <c r="F22" s="21"/>
      <c r="G22" s="37"/>
      <c r="H22" s="21"/>
      <c r="I22" s="86"/>
      <c r="J22" s="21"/>
      <c r="K22" s="21"/>
      <c r="L22" s="21"/>
      <c r="M22" s="21"/>
      <c r="N22" s="21"/>
      <c r="O22" s="106"/>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83"/>
      <c r="CF22" s="21"/>
      <c r="CG22" s="83"/>
      <c r="CH22" s="106"/>
      <c r="CI22" s="106"/>
    </row>
    <row r="23" spans="1:87" ht="15" customHeight="1" x14ac:dyDescent="0.2">
      <c r="A23" s="261" t="s">
        <v>174</v>
      </c>
      <c r="B23" s="511" t="s">
        <v>333</v>
      </c>
      <c r="C23" s="81"/>
      <c r="D23" s="37"/>
      <c r="E23" s="21"/>
      <c r="F23" s="21"/>
      <c r="G23" s="37"/>
      <c r="H23" s="21"/>
      <c r="I23" s="86"/>
      <c r="J23" s="21"/>
      <c r="K23" s="21"/>
      <c r="L23" s="21"/>
      <c r="M23" s="21"/>
      <c r="N23" s="21"/>
      <c r="O23" s="106"/>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83"/>
      <c r="CF23" s="21"/>
      <c r="CG23" s="83"/>
      <c r="CH23" s="106"/>
      <c r="CI23" s="106"/>
    </row>
    <row r="24" spans="1:87" ht="15" customHeight="1" x14ac:dyDescent="0.2">
      <c r="A24" s="261" t="s">
        <v>338</v>
      </c>
      <c r="B24" s="511" t="s">
        <v>346</v>
      </c>
      <c r="C24" s="81"/>
      <c r="D24" s="37"/>
      <c r="E24" s="21"/>
      <c r="F24" s="21"/>
      <c r="G24" s="37"/>
      <c r="H24" s="21"/>
      <c r="I24" s="86"/>
      <c r="J24" s="21"/>
      <c r="K24" s="21"/>
      <c r="L24" s="21"/>
      <c r="M24" s="21"/>
      <c r="N24" s="21"/>
      <c r="O24" s="106"/>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83"/>
      <c r="CF24" s="21"/>
      <c r="CG24" s="83"/>
      <c r="CH24" s="106"/>
      <c r="CI24" s="106"/>
    </row>
    <row r="25" spans="1:87" ht="15" customHeight="1" x14ac:dyDescent="0.2">
      <c r="A25" s="261" t="s">
        <v>22</v>
      </c>
      <c r="B25" s="511" t="s">
        <v>336</v>
      </c>
      <c r="C25" s="81"/>
      <c r="D25" s="37"/>
      <c r="E25" s="21"/>
      <c r="F25" s="21"/>
      <c r="G25" s="37"/>
      <c r="H25" s="21"/>
      <c r="I25" s="86"/>
      <c r="J25" s="21"/>
      <c r="K25" s="21"/>
      <c r="L25" s="21"/>
      <c r="M25" s="21"/>
      <c r="N25" s="21"/>
      <c r="O25" s="106"/>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83"/>
      <c r="CF25" s="21"/>
      <c r="CG25" s="83"/>
      <c r="CH25" s="106"/>
      <c r="CI25" s="106"/>
    </row>
    <row r="26" spans="1:87" ht="15" customHeight="1" x14ac:dyDescent="0.2">
      <c r="A26" s="261" t="s">
        <v>72</v>
      </c>
      <c r="B26" s="511" t="s">
        <v>9</v>
      </c>
      <c r="C26" s="81"/>
      <c r="D26" s="37"/>
      <c r="E26" s="21"/>
      <c r="F26" s="21"/>
      <c r="G26" s="37"/>
      <c r="H26" s="21"/>
      <c r="I26" s="86"/>
      <c r="J26" s="21"/>
      <c r="K26" s="21"/>
      <c r="L26" s="21"/>
      <c r="M26" s="21"/>
      <c r="N26" s="21"/>
      <c r="O26" s="106"/>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83"/>
      <c r="CF26" s="21"/>
      <c r="CG26" s="83"/>
      <c r="CH26" s="106"/>
      <c r="CI26" s="106"/>
    </row>
    <row r="27" spans="1:87" ht="15" customHeight="1" x14ac:dyDescent="0.2">
      <c r="A27" s="261" t="s">
        <v>73</v>
      </c>
      <c r="B27" s="511" t="s">
        <v>356</v>
      </c>
      <c r="C27" s="21"/>
      <c r="D27" s="21"/>
      <c r="E27" s="21"/>
      <c r="F27" s="21"/>
      <c r="G27" s="21"/>
      <c r="H27" s="21"/>
      <c r="I27" s="86"/>
      <c r="J27" s="21"/>
      <c r="K27" s="21"/>
      <c r="L27" s="21"/>
      <c r="M27" s="21"/>
      <c r="N27" s="21"/>
      <c r="O27" s="106"/>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83"/>
      <c r="CF27" s="21"/>
      <c r="CG27" s="83"/>
      <c r="CH27" s="106"/>
      <c r="CI27" s="106"/>
    </row>
    <row r="28" spans="1:87" ht="15" customHeight="1" x14ac:dyDescent="0.2">
      <c r="A28" s="261" t="s">
        <v>74</v>
      </c>
      <c r="B28" s="511" t="s">
        <v>337</v>
      </c>
      <c r="C28" s="21"/>
      <c r="D28" s="21"/>
      <c r="E28" s="21"/>
      <c r="F28" s="21"/>
      <c r="G28" s="21"/>
      <c r="H28" s="21"/>
      <c r="I28" s="86"/>
      <c r="J28" s="21"/>
      <c r="K28" s="21"/>
      <c r="L28" s="21"/>
      <c r="M28" s="21"/>
      <c r="N28" s="21"/>
      <c r="O28" s="106"/>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83"/>
      <c r="CF28" s="21"/>
      <c r="CG28" s="83"/>
      <c r="CH28" s="106"/>
      <c r="CI28" s="106"/>
    </row>
    <row r="29" spans="1:87" ht="15" customHeight="1" x14ac:dyDescent="0.2">
      <c r="A29" s="261" t="s">
        <v>14</v>
      </c>
      <c r="B29" s="511" t="s">
        <v>10</v>
      </c>
      <c r="C29" s="21"/>
      <c r="D29" s="21"/>
      <c r="E29" s="21"/>
      <c r="F29" s="21"/>
      <c r="G29" s="21"/>
      <c r="H29" s="21"/>
      <c r="I29" s="86"/>
      <c r="J29" s="21"/>
      <c r="K29" s="21"/>
      <c r="L29" s="21" t="e">
        <v>#N/A</v>
      </c>
      <c r="M29" s="21"/>
      <c r="N29" s="21"/>
      <c r="O29" s="106"/>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83"/>
      <c r="CF29" s="21"/>
      <c r="CG29" s="83"/>
      <c r="CH29" s="106"/>
      <c r="CI29" s="106"/>
    </row>
    <row r="30" spans="1:87" ht="15" customHeight="1" x14ac:dyDescent="0.2">
      <c r="A30" s="261" t="s">
        <v>15</v>
      </c>
      <c r="B30" s="511" t="s">
        <v>11</v>
      </c>
      <c r="C30" s="21"/>
      <c r="D30" s="21"/>
      <c r="E30" s="21"/>
      <c r="F30" s="21"/>
      <c r="G30" s="21"/>
      <c r="H30" s="21"/>
      <c r="I30" s="86"/>
      <c r="J30" s="21"/>
      <c r="K30" s="21"/>
      <c r="L30" s="21">
        <f>L40</f>
        <v>0</v>
      </c>
      <c r="M30" s="21"/>
      <c r="N30" s="21"/>
      <c r="O30" s="106"/>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83"/>
      <c r="CF30" s="21"/>
      <c r="CG30" s="83"/>
      <c r="CH30" s="106"/>
      <c r="CI30" s="106"/>
    </row>
    <row r="31" spans="1:87" ht="15" customHeight="1" x14ac:dyDescent="0.2">
      <c r="A31" s="261" t="s">
        <v>16</v>
      </c>
      <c r="B31" s="511" t="s">
        <v>327</v>
      </c>
      <c r="C31" s="21"/>
      <c r="D31" s="21"/>
      <c r="E31" s="21"/>
      <c r="F31" s="21"/>
      <c r="G31" s="21"/>
      <c r="H31" s="21"/>
      <c r="I31" s="86"/>
      <c r="J31" s="21"/>
      <c r="K31" s="21"/>
      <c r="L31" s="21"/>
      <c r="M31" s="21"/>
      <c r="N31" s="21"/>
      <c r="O31" s="106"/>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83"/>
      <c r="CF31" s="21"/>
      <c r="CG31" s="83"/>
      <c r="CH31" s="106"/>
      <c r="CI31" s="106"/>
    </row>
    <row r="32" spans="1:87" ht="15" customHeight="1" x14ac:dyDescent="0.2">
      <c r="A32" s="261" t="s">
        <v>17</v>
      </c>
      <c r="B32" s="511" t="s">
        <v>12</v>
      </c>
      <c r="C32" s="21"/>
      <c r="D32" s="21"/>
      <c r="E32" s="21"/>
      <c r="F32" s="21"/>
      <c r="G32" s="21"/>
      <c r="H32" s="21"/>
      <c r="I32" s="86"/>
      <c r="J32" s="21"/>
      <c r="K32" s="21"/>
      <c r="L32" s="21"/>
      <c r="M32" s="21"/>
      <c r="N32" s="21"/>
      <c r="O32" s="106"/>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83"/>
      <c r="CF32" s="21"/>
      <c r="CG32" s="83"/>
      <c r="CH32" s="106"/>
      <c r="CI32" s="106"/>
    </row>
    <row r="33" spans="1:103" ht="15" customHeight="1" x14ac:dyDescent="0.2">
      <c r="A33" s="261" t="s">
        <v>18</v>
      </c>
      <c r="B33" s="511" t="s">
        <v>13</v>
      </c>
      <c r="C33" s="21"/>
      <c r="D33" s="21"/>
      <c r="E33" s="21"/>
      <c r="F33" s="21"/>
      <c r="G33" s="21"/>
      <c r="H33" s="21"/>
      <c r="I33" s="86"/>
      <c r="J33" s="21"/>
      <c r="K33" s="21"/>
      <c r="L33" s="21"/>
      <c r="M33" s="21"/>
      <c r="N33" s="21"/>
      <c r="O33" s="106"/>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83"/>
      <c r="CF33" s="21"/>
      <c r="CG33" s="83"/>
      <c r="CH33" s="106"/>
      <c r="CI33" s="106"/>
    </row>
    <row r="34" spans="1:103" ht="15" customHeight="1" x14ac:dyDescent="0.2">
      <c r="A34" s="261" t="s">
        <v>344</v>
      </c>
      <c r="B34" s="511">
        <v>6110</v>
      </c>
      <c r="C34" s="21"/>
      <c r="D34" s="21"/>
      <c r="E34" s="21"/>
      <c r="F34" s="21"/>
      <c r="G34" s="21"/>
      <c r="H34" s="21"/>
      <c r="I34" s="86"/>
      <c r="J34" s="21"/>
      <c r="K34" s="21"/>
      <c r="L34" s="21"/>
      <c r="M34" s="21"/>
      <c r="N34" s="21"/>
      <c r="O34" s="106"/>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83"/>
      <c r="CF34" s="21"/>
      <c r="CG34" s="83"/>
      <c r="CH34" s="106"/>
      <c r="CI34" s="106"/>
    </row>
    <row r="35" spans="1:103" ht="15" customHeight="1" x14ac:dyDescent="0.2">
      <c r="A35" s="261" t="s">
        <v>345</v>
      </c>
      <c r="B35" s="511">
        <v>6115</v>
      </c>
      <c r="C35" s="21"/>
      <c r="D35" s="21"/>
      <c r="E35" s="21"/>
      <c r="F35" s="21"/>
      <c r="G35" s="21"/>
      <c r="H35" s="21"/>
      <c r="I35" s="86"/>
      <c r="J35" s="21"/>
      <c r="K35" s="21"/>
      <c r="L35" s="21"/>
      <c r="M35" s="21"/>
      <c r="N35" s="21"/>
      <c r="O35" s="106"/>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83"/>
      <c r="CF35" s="21"/>
      <c r="CG35" s="83"/>
      <c r="CH35" s="106"/>
      <c r="CI35" s="106"/>
    </row>
    <row r="36" spans="1:103" ht="15" customHeight="1" x14ac:dyDescent="0.2">
      <c r="A36" s="261" t="s">
        <v>325</v>
      </c>
      <c r="B36" s="511" t="s">
        <v>326</v>
      </c>
      <c r="C36" s="21"/>
      <c r="D36" s="21"/>
      <c r="E36" s="21"/>
      <c r="F36" s="21"/>
      <c r="G36" s="21"/>
      <c r="H36" s="21"/>
      <c r="I36" s="86"/>
      <c r="J36" s="21"/>
      <c r="K36" s="21"/>
      <c r="L36" s="21"/>
      <c r="M36" s="21"/>
      <c r="N36" s="21"/>
      <c r="O36" s="106"/>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83"/>
      <c r="CF36" s="21"/>
      <c r="CG36" s="83"/>
      <c r="CH36" s="106"/>
      <c r="CI36" s="106"/>
    </row>
    <row r="37" spans="1:103" ht="15" customHeight="1" x14ac:dyDescent="0.2">
      <c r="A37" s="258"/>
      <c r="B37" s="327"/>
      <c r="C37" s="21"/>
      <c r="D37" s="21"/>
      <c r="E37" s="21"/>
      <c r="F37" s="21"/>
      <c r="G37" s="21"/>
      <c r="H37" s="21"/>
      <c r="I37" s="86"/>
      <c r="J37" s="21"/>
      <c r="K37" s="21"/>
      <c r="L37" s="21"/>
      <c r="M37" s="21"/>
      <c r="N37" s="21"/>
      <c r="O37" s="106"/>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83"/>
      <c r="CF37" s="21"/>
      <c r="CG37" s="83"/>
      <c r="CH37" s="106"/>
      <c r="CI37" s="106"/>
    </row>
    <row r="38" spans="1:103" ht="15" customHeight="1" x14ac:dyDescent="0.2">
      <c r="A38" s="258"/>
      <c r="B38" s="327"/>
      <c r="C38" s="21"/>
      <c r="D38" s="21"/>
      <c r="E38" s="21"/>
      <c r="F38" s="21"/>
      <c r="G38" s="21"/>
      <c r="H38" s="21"/>
      <c r="I38" s="86"/>
      <c r="J38" s="21"/>
      <c r="K38" s="21"/>
      <c r="L38" s="21"/>
      <c r="M38" s="21"/>
      <c r="N38" s="21"/>
      <c r="O38" s="106"/>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83"/>
      <c r="CF38" s="21"/>
      <c r="CG38" s="83"/>
      <c r="CH38" s="106"/>
      <c r="CI38" s="106"/>
    </row>
    <row r="39" spans="1:103" s="267" customFormat="1" ht="18" customHeight="1" x14ac:dyDescent="0.25">
      <c r="A39" s="319" t="s">
        <v>88</v>
      </c>
      <c r="B39" s="405"/>
      <c r="C39" s="262"/>
      <c r="D39" s="262"/>
      <c r="E39" s="262"/>
      <c r="F39" s="262"/>
      <c r="G39" s="262"/>
      <c r="H39" s="262"/>
      <c r="I39" s="263"/>
      <c r="J39" s="262"/>
      <c r="K39" s="262"/>
      <c r="L39" s="262"/>
      <c r="M39" s="262"/>
      <c r="N39" s="262"/>
      <c r="O39" s="264"/>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5"/>
      <c r="CF39" s="262"/>
      <c r="CG39" s="265"/>
      <c r="CH39" s="264"/>
      <c r="CI39" s="264"/>
      <c r="CJ39" s="266"/>
      <c r="CK39" s="266"/>
      <c r="CL39" s="266"/>
      <c r="CM39" s="266"/>
      <c r="CN39" s="266"/>
      <c r="CO39" s="266"/>
      <c r="CP39" s="266"/>
      <c r="CQ39" s="266"/>
      <c r="CR39" s="266"/>
      <c r="CS39" s="266"/>
      <c r="CT39" s="266"/>
      <c r="CU39" s="266"/>
      <c r="CV39" s="266"/>
      <c r="CW39" s="266"/>
      <c r="CX39" s="266"/>
      <c r="CY39" s="266"/>
    </row>
    <row r="40" spans="1:103" s="267" customFormat="1" ht="22.5" customHeight="1" x14ac:dyDescent="0.25">
      <c r="A40" s="479" t="s">
        <v>200</v>
      </c>
      <c r="B40" s="480"/>
      <c r="C40" s="21"/>
      <c r="D40" s="21"/>
      <c r="E40" s="21"/>
      <c r="F40" s="21"/>
      <c r="G40" s="21"/>
      <c r="H40" s="21"/>
      <c r="I40" s="86"/>
      <c r="J40" s="21"/>
      <c r="K40" s="21"/>
      <c r="L40" s="21"/>
      <c r="M40" s="21"/>
      <c r="N40" s="21"/>
      <c r="O40" s="106"/>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83"/>
      <c r="CF40" s="21"/>
      <c r="CG40" s="83"/>
      <c r="CH40" s="106"/>
      <c r="CI40" s="106"/>
      <c r="CJ40" s="266"/>
      <c r="CK40" s="266"/>
      <c r="CL40" s="266"/>
      <c r="CM40" s="266"/>
      <c r="CN40" s="266"/>
      <c r="CO40" s="266"/>
      <c r="CP40" s="266"/>
      <c r="CQ40" s="266"/>
      <c r="CR40" s="266"/>
      <c r="CS40" s="266"/>
      <c r="CT40" s="266"/>
      <c r="CU40" s="266"/>
      <c r="CV40" s="266"/>
      <c r="CW40" s="266"/>
      <c r="CX40" s="266"/>
      <c r="CY40" s="266"/>
    </row>
    <row r="41" spans="1:103" s="267" customFormat="1" ht="21.75" customHeight="1" x14ac:dyDescent="0.25">
      <c r="A41" s="479" t="s">
        <v>201</v>
      </c>
      <c r="B41" s="479"/>
      <c r="C41" s="269"/>
      <c r="D41" s="269"/>
      <c r="E41" s="269"/>
      <c r="F41" s="269"/>
      <c r="G41" s="269"/>
      <c r="H41" s="269"/>
      <c r="I41" s="270"/>
      <c r="J41" s="269"/>
      <c r="K41" s="269"/>
      <c r="L41" s="269"/>
      <c r="M41" s="269"/>
      <c r="N41" s="269"/>
      <c r="O41" s="271"/>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58"/>
      <c r="CF41" s="269"/>
      <c r="CG41" s="58"/>
      <c r="CH41" s="271"/>
      <c r="CI41" s="271"/>
      <c r="CJ41" s="266"/>
      <c r="CK41" s="266"/>
      <c r="CL41" s="266"/>
      <c r="CM41" s="266"/>
      <c r="CN41" s="266"/>
      <c r="CO41" s="266"/>
      <c r="CP41" s="266"/>
      <c r="CQ41" s="266"/>
      <c r="CR41" s="266"/>
      <c r="CS41" s="266"/>
      <c r="CT41" s="266"/>
      <c r="CU41" s="266"/>
      <c r="CV41" s="266"/>
      <c r="CW41" s="266"/>
      <c r="CX41" s="266"/>
      <c r="CY41" s="266"/>
    </row>
    <row r="42" spans="1:103" s="276" customFormat="1" ht="34.5" customHeight="1" x14ac:dyDescent="0.25">
      <c r="A42" s="605" t="s">
        <v>202</v>
      </c>
      <c r="B42" s="605"/>
      <c r="C42" s="10"/>
      <c r="D42" s="10"/>
      <c r="E42" s="10"/>
      <c r="F42" s="10"/>
      <c r="G42" s="10"/>
      <c r="H42" s="10"/>
      <c r="I42" s="272"/>
      <c r="J42" s="10"/>
      <c r="K42" s="10"/>
      <c r="L42" s="10"/>
      <c r="M42" s="10"/>
      <c r="N42" s="10"/>
      <c r="O42" s="273"/>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274"/>
      <c r="CF42" s="10"/>
      <c r="CG42" s="274"/>
      <c r="CH42" s="273"/>
      <c r="CI42" s="273"/>
      <c r="CJ42" s="275"/>
      <c r="CK42" s="275"/>
      <c r="CL42" s="275"/>
      <c r="CM42" s="275"/>
      <c r="CN42" s="275"/>
      <c r="CO42" s="275"/>
      <c r="CP42" s="275"/>
      <c r="CQ42" s="275"/>
      <c r="CR42" s="275"/>
      <c r="CS42" s="275"/>
      <c r="CT42" s="275"/>
      <c r="CU42" s="275"/>
      <c r="CV42" s="275"/>
      <c r="CW42" s="275"/>
      <c r="CX42" s="275"/>
      <c r="CY42" s="275"/>
    </row>
    <row r="43" spans="1:103" s="276" customFormat="1" ht="23.25" customHeight="1" x14ac:dyDescent="0.25">
      <c r="A43" s="605" t="s">
        <v>316</v>
      </c>
      <c r="B43" s="606"/>
      <c r="C43" s="10"/>
      <c r="D43" s="10"/>
      <c r="E43" s="10"/>
      <c r="F43" s="10"/>
      <c r="G43" s="10"/>
      <c r="H43" s="10"/>
      <c r="I43" s="272"/>
      <c r="J43" s="10"/>
      <c r="K43" s="10"/>
      <c r="L43" s="10"/>
      <c r="M43" s="10"/>
      <c r="N43" s="10"/>
      <c r="O43" s="273"/>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274"/>
      <c r="CF43" s="10"/>
      <c r="CG43" s="274"/>
      <c r="CH43" s="273"/>
      <c r="CI43" s="273"/>
      <c r="CJ43" s="275"/>
      <c r="CK43" s="275"/>
      <c r="CL43" s="275"/>
      <c r="CM43" s="275"/>
      <c r="CN43" s="275"/>
      <c r="CO43" s="275"/>
      <c r="CP43" s="275"/>
      <c r="CQ43" s="275"/>
      <c r="CR43" s="275"/>
      <c r="CS43" s="275"/>
      <c r="CT43" s="275"/>
      <c r="CU43" s="275"/>
      <c r="CV43" s="275"/>
      <c r="CW43" s="275"/>
      <c r="CX43" s="275"/>
      <c r="CY43" s="275"/>
    </row>
    <row r="44" spans="1:103" s="276" customFormat="1" ht="22.5" customHeight="1" x14ac:dyDescent="0.25">
      <c r="A44" s="605" t="s">
        <v>317</v>
      </c>
      <c r="B44" s="607"/>
      <c r="C44" s="10"/>
      <c r="D44" s="10"/>
      <c r="E44" s="10"/>
      <c r="F44" s="10"/>
      <c r="G44" s="10"/>
      <c r="H44" s="10"/>
      <c r="I44" s="272"/>
      <c r="J44" s="10"/>
      <c r="K44" s="10"/>
      <c r="L44" s="10"/>
      <c r="M44" s="10"/>
      <c r="N44" s="10"/>
      <c r="O44" s="273"/>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274"/>
      <c r="CF44" s="10"/>
      <c r="CG44" s="274"/>
      <c r="CH44" s="273"/>
      <c r="CI44" s="273"/>
      <c r="CJ44" s="275"/>
      <c r="CK44" s="275"/>
      <c r="CL44" s="275"/>
      <c r="CM44" s="275"/>
      <c r="CN44" s="275"/>
      <c r="CO44" s="275"/>
      <c r="CP44" s="275"/>
      <c r="CQ44" s="275"/>
      <c r="CR44" s="275"/>
      <c r="CS44" s="275"/>
      <c r="CT44" s="275"/>
      <c r="CU44" s="275"/>
      <c r="CV44" s="275"/>
      <c r="CW44" s="275"/>
      <c r="CX44" s="275"/>
      <c r="CY44" s="275"/>
    </row>
    <row r="45" spans="1:103" s="276" customFormat="1" ht="21.75" customHeight="1" x14ac:dyDescent="0.2">
      <c r="A45" s="608" t="s">
        <v>203</v>
      </c>
      <c r="B45" s="606"/>
      <c r="C45" s="10"/>
      <c r="D45" s="10"/>
      <c r="E45" s="10"/>
      <c r="F45" s="10"/>
      <c r="G45" s="10"/>
      <c r="H45" s="10"/>
      <c r="I45" s="272"/>
      <c r="J45" s="10"/>
      <c r="K45" s="10"/>
      <c r="L45" s="10"/>
      <c r="M45" s="10"/>
      <c r="N45" s="10"/>
      <c r="O45" s="273"/>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274"/>
      <c r="CF45" s="10"/>
      <c r="CG45" s="274"/>
      <c r="CH45" s="273"/>
      <c r="CI45" s="273"/>
      <c r="CJ45" s="275"/>
      <c r="CK45" s="275"/>
      <c r="CL45" s="275"/>
      <c r="CM45" s="275"/>
      <c r="CN45" s="275"/>
      <c r="CO45" s="275"/>
      <c r="CP45" s="275"/>
      <c r="CQ45" s="275"/>
      <c r="CR45" s="275"/>
      <c r="CS45" s="275"/>
      <c r="CT45" s="275"/>
      <c r="CU45" s="275"/>
      <c r="CV45" s="275"/>
      <c r="CW45" s="275"/>
      <c r="CX45" s="275"/>
      <c r="CY45" s="275"/>
    </row>
    <row r="46" spans="1:103" s="276" customFormat="1" ht="22.5" customHeight="1" x14ac:dyDescent="0.2">
      <c r="A46" s="608" t="s">
        <v>204</v>
      </c>
      <c r="B46" s="606"/>
      <c r="C46" s="10"/>
      <c r="D46" s="10"/>
      <c r="E46" s="10"/>
      <c r="F46" s="10"/>
      <c r="G46" s="10"/>
      <c r="H46" s="10"/>
      <c r="I46" s="272"/>
      <c r="J46" s="10"/>
      <c r="K46" s="10"/>
      <c r="L46" s="10"/>
      <c r="M46" s="10"/>
      <c r="N46" s="10"/>
      <c r="O46" s="273"/>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274"/>
      <c r="CF46" s="10"/>
      <c r="CG46" s="274"/>
      <c r="CH46" s="273"/>
      <c r="CI46" s="273"/>
      <c r="CJ46" s="275"/>
      <c r="CK46" s="275"/>
      <c r="CL46" s="275"/>
      <c r="CM46" s="275"/>
      <c r="CN46" s="275"/>
      <c r="CO46" s="275"/>
      <c r="CP46" s="275"/>
      <c r="CQ46" s="275"/>
      <c r="CR46" s="275"/>
      <c r="CS46" s="275"/>
      <c r="CT46" s="275"/>
      <c r="CU46" s="275"/>
      <c r="CV46" s="275"/>
      <c r="CW46" s="275"/>
      <c r="CX46" s="275"/>
      <c r="CY46" s="275"/>
    </row>
    <row r="47" spans="1:103" s="276" customFormat="1" ht="22.5" customHeight="1" x14ac:dyDescent="0.2">
      <c r="A47" s="608" t="s">
        <v>207</v>
      </c>
      <c r="B47" s="606"/>
      <c r="C47" s="10"/>
      <c r="D47" s="10"/>
      <c r="E47" s="10"/>
      <c r="F47" s="10"/>
      <c r="G47" s="10"/>
      <c r="H47" s="10"/>
      <c r="I47" s="272"/>
      <c r="J47" s="10"/>
      <c r="K47" s="10"/>
      <c r="L47" s="10"/>
      <c r="M47" s="10"/>
      <c r="N47" s="10"/>
      <c r="O47" s="273"/>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274"/>
      <c r="CF47" s="10"/>
      <c r="CG47" s="274"/>
      <c r="CH47" s="273"/>
      <c r="CI47" s="273"/>
      <c r="CJ47" s="275"/>
      <c r="CK47" s="275"/>
      <c r="CL47" s="275"/>
      <c r="CM47" s="275"/>
      <c r="CN47" s="275"/>
      <c r="CO47" s="275"/>
      <c r="CP47" s="275"/>
      <c r="CQ47" s="275"/>
      <c r="CR47" s="275"/>
      <c r="CS47" s="275"/>
      <c r="CT47" s="275"/>
      <c r="CU47" s="275"/>
      <c r="CV47" s="275"/>
      <c r="CW47" s="275"/>
      <c r="CX47" s="275"/>
      <c r="CY47" s="275"/>
    </row>
    <row r="48" spans="1:103" s="267" customFormat="1" ht="18" customHeight="1" x14ac:dyDescent="0.2">
      <c r="A48" s="268"/>
      <c r="B48" s="329"/>
      <c r="C48" s="21"/>
      <c r="D48" s="21"/>
      <c r="E48" s="21"/>
      <c r="F48" s="21"/>
      <c r="G48" s="21"/>
      <c r="H48" s="21"/>
      <c r="I48" s="86"/>
      <c r="J48" s="21"/>
      <c r="K48" s="21"/>
      <c r="L48" s="21"/>
      <c r="M48" s="21"/>
      <c r="N48" s="21"/>
      <c r="O48" s="106"/>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83"/>
      <c r="CF48" s="21"/>
      <c r="CG48" s="83"/>
      <c r="CH48" s="106"/>
      <c r="CI48" s="106"/>
      <c r="CJ48" s="266"/>
      <c r="CK48" s="266"/>
      <c r="CL48" s="266"/>
      <c r="CM48" s="266"/>
      <c r="CN48" s="266"/>
      <c r="CO48" s="266"/>
      <c r="CP48" s="266"/>
      <c r="CQ48" s="266"/>
      <c r="CR48" s="266"/>
      <c r="CS48" s="266"/>
      <c r="CT48" s="266"/>
      <c r="CU48" s="266"/>
      <c r="CV48" s="266"/>
      <c r="CW48" s="266"/>
      <c r="CX48" s="266"/>
      <c r="CY48" s="266"/>
    </row>
    <row r="49" spans="1:103" s="276" customFormat="1" x14ac:dyDescent="0.2">
      <c r="A49" s="5"/>
      <c r="B49" s="406"/>
      <c r="C49" s="10"/>
      <c r="D49" s="10"/>
      <c r="E49" s="10"/>
      <c r="F49" s="10"/>
      <c r="G49" s="10"/>
      <c r="H49" s="10"/>
      <c r="I49" s="272"/>
      <c r="J49" s="10"/>
      <c r="K49" s="10"/>
      <c r="L49" s="10"/>
      <c r="M49" s="10"/>
      <c r="N49" s="10"/>
      <c r="O49" s="273"/>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274"/>
      <c r="CF49" s="10"/>
      <c r="CG49" s="274"/>
      <c r="CH49" s="273"/>
      <c r="CI49" s="273"/>
      <c r="CJ49" s="275"/>
      <c r="CK49" s="275"/>
      <c r="CL49" s="275"/>
      <c r="CM49" s="275"/>
      <c r="CN49" s="275"/>
      <c r="CO49" s="275"/>
      <c r="CP49" s="275"/>
      <c r="CQ49" s="275"/>
      <c r="CR49" s="275"/>
      <c r="CS49" s="275"/>
      <c r="CT49" s="275"/>
      <c r="CU49" s="275"/>
      <c r="CV49" s="275"/>
      <c r="CW49" s="275"/>
      <c r="CX49" s="275"/>
      <c r="CY49" s="275"/>
    </row>
    <row r="50" spans="1:103" s="281" customFormat="1" ht="22.5" customHeight="1" x14ac:dyDescent="0.2">
      <c r="A50" s="590" t="s">
        <v>89</v>
      </c>
      <c r="B50" s="601"/>
      <c r="C50" s="132"/>
      <c r="D50" s="272"/>
      <c r="E50" s="272"/>
      <c r="F50" s="272"/>
      <c r="G50" s="272"/>
      <c r="H50" s="272"/>
      <c r="I50" s="272"/>
      <c r="J50" s="272"/>
      <c r="K50" s="272"/>
      <c r="L50" s="272"/>
      <c r="M50" s="272"/>
      <c r="N50" s="272"/>
      <c r="O50" s="278"/>
      <c r="P50" s="272"/>
      <c r="Q50" s="272"/>
      <c r="R50" s="272"/>
      <c r="S50" s="272"/>
      <c r="T50" s="272"/>
      <c r="U50" s="272"/>
      <c r="V50" s="272"/>
      <c r="W50" s="272"/>
      <c r="X50" s="272"/>
      <c r="Y50" s="272">
        <f>Y34+Y49+1</f>
        <v>1</v>
      </c>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2"/>
      <c r="BR50" s="272"/>
      <c r="BS50" s="272">
        <f>BS34+BS49+1</f>
        <v>1</v>
      </c>
      <c r="BT50" s="272"/>
      <c r="BU50" s="272"/>
      <c r="BV50" s="272"/>
      <c r="BW50" s="272">
        <f>BW34+BW49+1</f>
        <v>1</v>
      </c>
      <c r="BX50" s="272"/>
      <c r="BY50" s="272"/>
      <c r="BZ50" s="272"/>
      <c r="CA50" s="272"/>
      <c r="CB50" s="272"/>
      <c r="CC50" s="272"/>
      <c r="CD50" s="272"/>
      <c r="CE50" s="279"/>
      <c r="CF50" s="272"/>
      <c r="CG50" s="279"/>
      <c r="CH50" s="278"/>
      <c r="CI50" s="278">
        <f>CI34+CI49+1</f>
        <v>1</v>
      </c>
      <c r="CJ50" s="280"/>
      <c r="CK50" s="280"/>
      <c r="CL50" s="280"/>
      <c r="CM50" s="280"/>
      <c r="CN50" s="280"/>
      <c r="CO50" s="280"/>
      <c r="CP50" s="280"/>
      <c r="CQ50" s="280"/>
      <c r="CR50" s="280"/>
      <c r="CS50" s="280"/>
      <c r="CT50" s="280"/>
      <c r="CU50" s="280"/>
      <c r="CV50" s="280"/>
      <c r="CW50" s="280"/>
      <c r="CX50" s="280"/>
      <c r="CY50" s="280"/>
    </row>
    <row r="51" spans="1:103" s="281" customFormat="1" ht="36" customHeight="1" x14ac:dyDescent="0.2">
      <c r="A51" s="590" t="s">
        <v>90</v>
      </c>
      <c r="B51" s="601"/>
      <c r="C51" s="132"/>
      <c r="D51" s="272"/>
      <c r="E51" s="272"/>
      <c r="F51" s="272"/>
      <c r="G51" s="272"/>
      <c r="H51" s="272"/>
      <c r="I51" s="272"/>
      <c r="J51" s="272"/>
      <c r="K51" s="272"/>
      <c r="L51" s="272"/>
      <c r="M51" s="272"/>
      <c r="N51" s="272"/>
      <c r="O51" s="278"/>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2"/>
      <c r="BR51" s="272"/>
      <c r="BS51" s="272"/>
      <c r="BT51" s="272"/>
      <c r="BU51" s="272"/>
      <c r="BV51" s="272"/>
      <c r="BW51" s="272"/>
      <c r="BX51" s="272"/>
      <c r="BY51" s="272"/>
      <c r="BZ51" s="272"/>
      <c r="CA51" s="272"/>
      <c r="CB51" s="272"/>
      <c r="CC51" s="272"/>
      <c r="CD51" s="272"/>
      <c r="CE51" s="279"/>
      <c r="CF51" s="272"/>
      <c r="CG51" s="279"/>
      <c r="CH51" s="278"/>
      <c r="CI51" s="278"/>
      <c r="CJ51" s="280"/>
      <c r="CK51" s="280"/>
      <c r="CL51" s="280"/>
      <c r="CM51" s="280"/>
      <c r="CN51" s="280"/>
      <c r="CO51" s="280"/>
      <c r="CP51" s="280"/>
      <c r="CQ51" s="280"/>
      <c r="CR51" s="280"/>
      <c r="CS51" s="280"/>
      <c r="CT51" s="280"/>
      <c r="CU51" s="280"/>
      <c r="CV51" s="280"/>
      <c r="CW51" s="280"/>
      <c r="CX51" s="280"/>
      <c r="CY51" s="280"/>
    </row>
    <row r="52" spans="1:103" s="283" customFormat="1" ht="19.5" customHeight="1" x14ac:dyDescent="0.2">
      <c r="A52" s="282" t="s">
        <v>91</v>
      </c>
      <c r="B52" s="367"/>
      <c r="C52" s="98"/>
      <c r="D52" s="86"/>
      <c r="E52" s="86"/>
      <c r="F52" s="86"/>
      <c r="G52" s="86"/>
      <c r="H52" s="86"/>
      <c r="I52" s="86"/>
      <c r="J52" s="86"/>
      <c r="K52" s="86"/>
      <c r="L52" s="86"/>
      <c r="M52" s="86"/>
      <c r="N52" s="86"/>
      <c r="O52" s="205"/>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159"/>
      <c r="CF52" s="86"/>
      <c r="CG52" s="159"/>
      <c r="CH52" s="205"/>
      <c r="CI52" s="205"/>
      <c r="CJ52" s="277"/>
      <c r="CK52" s="277"/>
      <c r="CL52" s="277"/>
      <c r="CM52" s="277"/>
      <c r="CN52" s="277"/>
      <c r="CO52" s="277"/>
      <c r="CP52" s="277"/>
      <c r="CQ52" s="277"/>
      <c r="CR52" s="277"/>
      <c r="CS52" s="277"/>
      <c r="CT52" s="277"/>
      <c r="CU52" s="277"/>
      <c r="CV52" s="277"/>
      <c r="CW52" s="277"/>
      <c r="CX52" s="277"/>
      <c r="CY52" s="277"/>
    </row>
    <row r="53" spans="1:103" s="411" customFormat="1" ht="33.75" customHeight="1" x14ac:dyDescent="0.2">
      <c r="A53" s="597" t="s">
        <v>100</v>
      </c>
      <c r="B53" s="600"/>
      <c r="C53" s="407"/>
      <c r="D53" s="408"/>
      <c r="E53" s="408"/>
      <c r="F53" s="408"/>
      <c r="G53" s="408"/>
      <c r="H53" s="408"/>
      <c r="I53" s="408"/>
      <c r="J53" s="408"/>
      <c r="K53" s="408"/>
      <c r="L53" s="408"/>
      <c r="M53" s="408"/>
      <c r="N53" s="408"/>
      <c r="O53" s="409"/>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c r="BP53" s="408"/>
      <c r="BQ53" s="408"/>
      <c r="BR53" s="408"/>
      <c r="BS53" s="408"/>
      <c r="BT53" s="408"/>
      <c r="BU53" s="408"/>
      <c r="BV53" s="408"/>
      <c r="BW53" s="408"/>
      <c r="BX53" s="408"/>
      <c r="BY53" s="408"/>
      <c r="BZ53" s="408"/>
      <c r="CA53" s="408"/>
      <c r="CB53" s="408"/>
      <c r="CC53" s="408"/>
      <c r="CD53" s="408"/>
      <c r="CE53" s="209"/>
      <c r="CF53" s="408"/>
      <c r="CG53" s="209"/>
      <c r="CH53" s="409"/>
      <c r="CI53" s="409"/>
      <c r="CJ53" s="410"/>
      <c r="CK53" s="410"/>
      <c r="CL53" s="410"/>
      <c r="CM53" s="410"/>
      <c r="CN53" s="410"/>
      <c r="CO53" s="410"/>
      <c r="CP53" s="410"/>
      <c r="CQ53" s="410"/>
      <c r="CR53" s="410"/>
      <c r="CS53" s="410"/>
      <c r="CT53" s="410"/>
      <c r="CU53" s="410"/>
      <c r="CV53" s="410"/>
      <c r="CW53" s="410"/>
      <c r="CX53" s="410"/>
      <c r="CY53" s="410"/>
    </row>
    <row r="54" spans="1:103" s="415" customFormat="1" ht="35.25" customHeight="1" x14ac:dyDescent="0.2">
      <c r="A54" s="597" t="s">
        <v>101</v>
      </c>
      <c r="B54" s="594"/>
      <c r="C54" s="5"/>
      <c r="D54" s="166"/>
      <c r="E54" s="166"/>
      <c r="F54" s="166"/>
      <c r="G54" s="166"/>
      <c r="H54" s="166"/>
      <c r="I54" s="166"/>
      <c r="J54" s="166"/>
      <c r="K54" s="166"/>
      <c r="L54" s="166"/>
      <c r="M54" s="166"/>
      <c r="N54" s="166"/>
      <c r="O54" s="412"/>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413"/>
      <c r="CF54" s="166"/>
      <c r="CG54" s="413"/>
      <c r="CH54" s="412"/>
      <c r="CI54" s="412"/>
      <c r="CJ54" s="414"/>
      <c r="CK54" s="414"/>
      <c r="CL54" s="414"/>
      <c r="CM54" s="414"/>
      <c r="CN54" s="414"/>
      <c r="CO54" s="414"/>
      <c r="CP54" s="414"/>
      <c r="CQ54" s="414"/>
      <c r="CR54" s="414"/>
      <c r="CS54" s="414"/>
      <c r="CT54" s="414"/>
      <c r="CU54" s="414"/>
      <c r="CV54" s="414"/>
      <c r="CW54" s="414"/>
      <c r="CX54" s="414"/>
      <c r="CY54" s="414"/>
    </row>
    <row r="55" spans="1:103" s="415" customFormat="1" ht="33.75" customHeight="1" x14ac:dyDescent="0.2">
      <c r="A55" s="597" t="s">
        <v>102</v>
      </c>
      <c r="B55" s="594"/>
      <c r="C55" s="5"/>
      <c r="D55" s="166"/>
      <c r="E55" s="166"/>
      <c r="F55" s="166"/>
      <c r="G55" s="166"/>
      <c r="H55" s="166"/>
      <c r="I55" s="166"/>
      <c r="J55" s="166"/>
      <c r="K55" s="166"/>
      <c r="L55" s="166"/>
      <c r="M55" s="166"/>
      <c r="N55" s="166"/>
      <c r="O55" s="412"/>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416"/>
      <c r="CF55" s="417"/>
      <c r="CG55" s="413"/>
      <c r="CH55" s="412"/>
      <c r="CI55" s="412"/>
      <c r="CJ55" s="414"/>
      <c r="CK55" s="414"/>
      <c r="CL55" s="414"/>
      <c r="CM55" s="414"/>
      <c r="CN55" s="414"/>
      <c r="CO55" s="414"/>
      <c r="CP55" s="414"/>
      <c r="CQ55" s="414"/>
      <c r="CR55" s="414"/>
      <c r="CS55" s="414"/>
      <c r="CT55" s="414"/>
      <c r="CU55" s="414"/>
      <c r="CV55" s="414"/>
      <c r="CW55" s="414"/>
      <c r="CX55" s="414"/>
      <c r="CY55" s="414"/>
    </row>
    <row r="56" spans="1:103" s="415" customFormat="1" ht="34.5" customHeight="1" x14ac:dyDescent="0.2">
      <c r="A56" s="597" t="s">
        <v>103</v>
      </c>
      <c r="B56" s="594"/>
      <c r="C56" s="5"/>
      <c r="O56" s="418"/>
      <c r="CG56" s="419"/>
      <c r="CH56" s="418"/>
      <c r="CI56" s="418"/>
      <c r="CJ56" s="414"/>
      <c r="CK56" s="414"/>
      <c r="CL56" s="414"/>
      <c r="CM56" s="414"/>
      <c r="CN56" s="414"/>
      <c r="CO56" s="414"/>
      <c r="CP56" s="414"/>
      <c r="CQ56" s="414"/>
      <c r="CR56" s="414"/>
      <c r="CS56" s="414"/>
      <c r="CT56" s="414"/>
      <c r="CU56" s="414"/>
      <c r="CV56" s="414"/>
      <c r="CW56" s="414"/>
      <c r="CX56" s="414"/>
      <c r="CY56" s="414"/>
    </row>
    <row r="57" spans="1:103" s="415" customFormat="1" ht="36.75" customHeight="1" x14ac:dyDescent="0.2">
      <c r="A57" s="597" t="s">
        <v>104</v>
      </c>
      <c r="B57" s="602"/>
      <c r="C57" s="5"/>
      <c r="O57" s="418"/>
      <c r="CG57" s="419"/>
      <c r="CH57" s="418"/>
      <c r="CI57" s="418"/>
      <c r="CJ57" s="414"/>
      <c r="CK57" s="414"/>
      <c r="CL57" s="414"/>
      <c r="CM57" s="414"/>
      <c r="CN57" s="414"/>
      <c r="CO57" s="414"/>
      <c r="CP57" s="414"/>
      <c r="CQ57" s="414"/>
      <c r="CR57" s="414"/>
      <c r="CS57" s="414"/>
      <c r="CT57" s="414"/>
      <c r="CU57" s="414"/>
      <c r="CV57" s="414"/>
      <c r="CW57" s="414"/>
      <c r="CX57" s="414"/>
      <c r="CY57" s="414"/>
    </row>
    <row r="58" spans="1:103" s="411" customFormat="1" ht="21.75" customHeight="1" x14ac:dyDescent="0.2">
      <c r="A58" s="597" t="s">
        <v>105</v>
      </c>
      <c r="B58" s="602"/>
      <c r="C58" s="407"/>
      <c r="O58" s="420"/>
      <c r="CG58" s="421"/>
      <c r="CH58" s="420"/>
      <c r="CI58" s="420"/>
      <c r="CJ58" s="410"/>
      <c r="CK58" s="410"/>
      <c r="CL58" s="410"/>
      <c r="CM58" s="410"/>
      <c r="CN58" s="410"/>
      <c r="CO58" s="410"/>
      <c r="CP58" s="410"/>
      <c r="CQ58" s="410"/>
      <c r="CR58" s="410"/>
      <c r="CS58" s="410"/>
      <c r="CT58" s="410"/>
      <c r="CU58" s="410"/>
      <c r="CV58" s="410"/>
      <c r="CW58" s="410"/>
      <c r="CX58" s="410"/>
      <c r="CY58" s="410"/>
    </row>
    <row r="59" spans="1:103" s="411" customFormat="1" ht="35.25" customHeight="1" x14ac:dyDescent="0.2">
      <c r="A59" s="597" t="s">
        <v>38</v>
      </c>
      <c r="B59" s="600"/>
      <c r="C59" s="407"/>
      <c r="O59" s="420"/>
      <c r="CG59" s="421"/>
      <c r="CH59" s="420"/>
      <c r="CI59" s="420"/>
      <c r="CJ59" s="410"/>
      <c r="CK59" s="410"/>
      <c r="CL59" s="410"/>
      <c r="CM59" s="410"/>
      <c r="CN59" s="410"/>
      <c r="CO59" s="410"/>
      <c r="CP59" s="410"/>
      <c r="CQ59" s="410"/>
      <c r="CR59" s="410"/>
      <c r="CS59" s="410"/>
      <c r="CT59" s="410"/>
      <c r="CU59" s="410"/>
      <c r="CV59" s="410"/>
      <c r="CW59" s="410"/>
      <c r="CX59" s="410"/>
      <c r="CY59" s="410"/>
    </row>
    <row r="60" spans="1:103" s="411" customFormat="1" ht="31.5" customHeight="1" x14ac:dyDescent="0.2">
      <c r="A60" s="597" t="s">
        <v>92</v>
      </c>
      <c r="B60" s="600"/>
      <c r="C60" s="407"/>
      <c r="O60" s="420"/>
      <c r="CG60" s="421"/>
      <c r="CH60" s="420"/>
      <c r="CI60" s="420"/>
      <c r="CJ60" s="410"/>
      <c r="CK60" s="410"/>
      <c r="CL60" s="410"/>
      <c r="CM60" s="410"/>
      <c r="CN60" s="410"/>
      <c r="CO60" s="410"/>
      <c r="CP60" s="410"/>
      <c r="CQ60" s="410"/>
      <c r="CR60" s="410"/>
      <c r="CS60" s="410"/>
      <c r="CT60" s="410"/>
      <c r="CU60" s="410"/>
      <c r="CV60" s="410"/>
      <c r="CW60" s="410"/>
      <c r="CX60" s="410"/>
      <c r="CY60" s="410"/>
    </row>
    <row r="61" spans="1:103" s="415" customFormat="1" ht="22.5" customHeight="1" x14ac:dyDescent="0.2">
      <c r="A61" s="597" t="s">
        <v>205</v>
      </c>
      <c r="B61" s="600"/>
      <c r="C61" s="5"/>
      <c r="O61" s="418"/>
      <c r="CG61" s="419"/>
      <c r="CH61" s="418"/>
      <c r="CI61" s="418"/>
      <c r="CJ61" s="414"/>
      <c r="CK61" s="414"/>
      <c r="CL61" s="414"/>
      <c r="CM61" s="414"/>
      <c r="CN61" s="414"/>
      <c r="CO61" s="414"/>
      <c r="CP61" s="414"/>
      <c r="CQ61" s="414"/>
      <c r="CR61" s="414"/>
      <c r="CS61" s="414"/>
      <c r="CT61" s="414"/>
      <c r="CU61" s="414"/>
      <c r="CV61" s="414"/>
      <c r="CW61" s="414"/>
      <c r="CX61" s="414"/>
      <c r="CY61" s="414"/>
    </row>
    <row r="62" spans="1:103" s="415" customFormat="1" ht="21" customHeight="1" x14ac:dyDescent="0.2">
      <c r="A62" s="593" t="s">
        <v>383</v>
      </c>
      <c r="B62" s="594"/>
      <c r="C62" s="5"/>
      <c r="O62" s="418"/>
      <c r="CG62" s="419"/>
      <c r="CH62" s="418"/>
      <c r="CI62" s="418"/>
      <c r="CJ62" s="414"/>
      <c r="CK62" s="414"/>
      <c r="CL62" s="414"/>
      <c r="CM62" s="414"/>
      <c r="CN62" s="414"/>
      <c r="CO62" s="414"/>
      <c r="CP62" s="414"/>
      <c r="CQ62" s="414"/>
      <c r="CR62" s="414"/>
      <c r="CS62" s="414"/>
      <c r="CT62" s="414"/>
      <c r="CU62" s="414"/>
      <c r="CV62" s="414"/>
      <c r="CW62" s="414"/>
      <c r="CX62" s="414"/>
      <c r="CY62" s="414"/>
    </row>
    <row r="63" spans="1:103" s="411" customFormat="1" ht="22.5" customHeight="1" x14ac:dyDescent="0.2">
      <c r="A63" s="593" t="s">
        <v>384</v>
      </c>
      <c r="B63" s="594"/>
      <c r="C63" s="407"/>
      <c r="O63" s="420"/>
      <c r="CG63" s="421"/>
      <c r="CH63" s="420"/>
      <c r="CI63" s="420"/>
      <c r="CJ63" s="410"/>
      <c r="CK63" s="410"/>
      <c r="CL63" s="410"/>
      <c r="CM63" s="410"/>
      <c r="CN63" s="410"/>
      <c r="CO63" s="410"/>
      <c r="CP63" s="410"/>
      <c r="CQ63" s="410"/>
      <c r="CR63" s="410"/>
      <c r="CS63" s="410"/>
      <c r="CT63" s="410"/>
      <c r="CU63" s="410"/>
      <c r="CV63" s="410"/>
      <c r="CW63" s="410"/>
      <c r="CX63" s="410"/>
      <c r="CY63" s="410"/>
    </row>
    <row r="64" spans="1:103" s="411" customFormat="1" ht="22.5" customHeight="1" x14ac:dyDescent="0.2">
      <c r="A64" s="593" t="s">
        <v>385</v>
      </c>
      <c r="B64" s="594"/>
      <c r="C64" s="407"/>
      <c r="O64" s="420"/>
      <c r="CG64" s="421"/>
      <c r="CH64" s="420"/>
      <c r="CI64" s="420"/>
      <c r="CJ64" s="410"/>
      <c r="CK64" s="410"/>
      <c r="CL64" s="410"/>
      <c r="CM64" s="410"/>
      <c r="CN64" s="410"/>
      <c r="CO64" s="410"/>
      <c r="CP64" s="410"/>
      <c r="CQ64" s="410"/>
      <c r="CR64" s="410"/>
      <c r="CS64" s="410"/>
      <c r="CT64" s="410"/>
      <c r="CU64" s="410"/>
      <c r="CV64" s="410"/>
      <c r="CW64" s="410"/>
      <c r="CX64" s="410"/>
      <c r="CY64" s="410"/>
    </row>
    <row r="65" spans="1:103" s="411" customFormat="1" ht="22.5" customHeight="1" x14ac:dyDescent="0.2">
      <c r="A65" s="593" t="s">
        <v>380</v>
      </c>
      <c r="B65" s="594"/>
      <c r="C65" s="407"/>
      <c r="O65" s="420"/>
      <c r="CG65" s="421"/>
      <c r="CH65" s="420"/>
      <c r="CI65" s="420"/>
      <c r="CJ65" s="410"/>
      <c r="CK65" s="410"/>
      <c r="CL65" s="410"/>
      <c r="CM65" s="410"/>
      <c r="CN65" s="410"/>
      <c r="CO65" s="410"/>
      <c r="CP65" s="410"/>
      <c r="CQ65" s="410"/>
      <c r="CR65" s="410"/>
      <c r="CS65" s="410"/>
      <c r="CT65" s="410"/>
      <c r="CU65" s="410"/>
      <c r="CV65" s="410"/>
      <c r="CW65" s="410"/>
      <c r="CX65" s="410"/>
      <c r="CY65" s="410"/>
    </row>
    <row r="66" spans="1:103" s="411" customFormat="1" ht="22.5" customHeight="1" x14ac:dyDescent="0.2">
      <c r="A66" s="593" t="s">
        <v>381</v>
      </c>
      <c r="B66" s="594"/>
      <c r="C66" s="407"/>
      <c r="O66" s="420"/>
      <c r="CG66" s="421"/>
      <c r="CH66" s="420"/>
      <c r="CI66" s="420"/>
      <c r="CJ66" s="410"/>
      <c r="CK66" s="410"/>
      <c r="CL66" s="410"/>
      <c r="CM66" s="410"/>
      <c r="CN66" s="410"/>
      <c r="CO66" s="410"/>
      <c r="CP66" s="410"/>
      <c r="CQ66" s="410"/>
      <c r="CR66" s="410"/>
      <c r="CS66" s="410"/>
      <c r="CT66" s="410"/>
      <c r="CU66" s="410"/>
      <c r="CV66" s="410"/>
      <c r="CW66" s="410"/>
      <c r="CX66" s="410"/>
      <c r="CY66" s="410"/>
    </row>
    <row r="67" spans="1:103" s="411" customFormat="1" ht="22.5" customHeight="1" x14ac:dyDescent="0.2">
      <c r="A67" s="604" t="s">
        <v>386</v>
      </c>
      <c r="B67" s="604"/>
      <c r="C67" s="407"/>
      <c r="O67" s="420"/>
      <c r="CG67" s="421"/>
      <c r="CH67" s="420"/>
      <c r="CI67" s="420"/>
      <c r="CJ67" s="410"/>
      <c r="CK67" s="410"/>
      <c r="CL67" s="410"/>
      <c r="CM67" s="410"/>
      <c r="CN67" s="410"/>
      <c r="CO67" s="410"/>
      <c r="CP67" s="410"/>
      <c r="CQ67" s="410"/>
      <c r="CR67" s="410"/>
      <c r="CS67" s="410"/>
      <c r="CT67" s="410"/>
      <c r="CU67" s="410"/>
      <c r="CV67" s="410"/>
      <c r="CW67" s="410"/>
      <c r="CX67" s="410"/>
      <c r="CY67" s="410"/>
    </row>
    <row r="68" spans="1:103" s="411" customFormat="1" ht="20.25" customHeight="1" x14ac:dyDescent="0.2">
      <c r="A68" s="603" t="s">
        <v>166</v>
      </c>
      <c r="B68" s="603"/>
      <c r="C68" s="407"/>
      <c r="O68" s="420"/>
      <c r="CG68" s="421"/>
      <c r="CH68" s="420"/>
      <c r="CI68" s="420"/>
      <c r="CJ68" s="410"/>
      <c r="CK68" s="410"/>
      <c r="CL68" s="410"/>
      <c r="CM68" s="410"/>
      <c r="CN68" s="410"/>
      <c r="CO68" s="410"/>
      <c r="CP68" s="410"/>
      <c r="CQ68" s="410"/>
      <c r="CR68" s="410"/>
      <c r="CS68" s="410"/>
      <c r="CT68" s="410"/>
      <c r="CU68" s="410"/>
      <c r="CV68" s="410"/>
      <c r="CW68" s="410"/>
      <c r="CX68" s="410"/>
      <c r="CY68" s="410"/>
    </row>
    <row r="69" spans="1:103" s="423" customFormat="1" ht="20.25" customHeight="1" x14ac:dyDescent="0.25">
      <c r="A69" s="470" t="s">
        <v>306</v>
      </c>
      <c r="B69" s="470"/>
      <c r="C69" s="470"/>
      <c r="D69" s="422"/>
      <c r="E69" s="422"/>
      <c r="G69" s="422"/>
      <c r="O69" s="424"/>
      <c r="CG69" s="425"/>
      <c r="CH69" s="424"/>
      <c r="CI69" s="424"/>
      <c r="CJ69" s="426"/>
      <c r="CK69" s="426"/>
      <c r="CL69" s="426"/>
      <c r="CM69" s="426"/>
      <c r="CN69" s="426"/>
      <c r="CO69" s="426"/>
      <c r="CP69" s="426"/>
      <c r="CQ69" s="426"/>
      <c r="CR69" s="426"/>
      <c r="CS69" s="426"/>
      <c r="CT69" s="426"/>
      <c r="CU69" s="426"/>
      <c r="CV69" s="426"/>
      <c r="CW69" s="426"/>
      <c r="CX69" s="426"/>
      <c r="CY69" s="426"/>
    </row>
    <row r="70" spans="1:103" s="44" customFormat="1" ht="30.75" customHeight="1" x14ac:dyDescent="0.2">
      <c r="A70" s="590" t="s">
        <v>106</v>
      </c>
      <c r="B70" s="592"/>
      <c r="C70" s="98"/>
      <c r="D70" s="267"/>
      <c r="E70" s="267"/>
      <c r="G70" s="267"/>
      <c r="O70" s="107"/>
      <c r="CG70" s="75"/>
      <c r="CH70" s="107"/>
      <c r="CI70" s="107"/>
      <c r="CJ70" s="71"/>
      <c r="CK70" s="71"/>
      <c r="CL70" s="71"/>
      <c r="CM70" s="71"/>
      <c r="CN70" s="71"/>
      <c r="CO70" s="71"/>
      <c r="CP70" s="71"/>
      <c r="CQ70" s="71"/>
      <c r="CR70" s="71"/>
      <c r="CS70" s="71"/>
      <c r="CT70" s="71"/>
      <c r="CU70" s="71"/>
      <c r="CV70" s="71"/>
      <c r="CW70" s="71"/>
      <c r="CX70" s="71"/>
      <c r="CY70" s="71"/>
    </row>
    <row r="71" spans="1:103" s="44" customFormat="1" ht="31.5" customHeight="1" x14ac:dyDescent="0.2">
      <c r="A71" s="590" t="s">
        <v>95</v>
      </c>
      <c r="B71" s="592"/>
      <c r="C71" s="98"/>
      <c r="D71" s="267"/>
      <c r="E71" s="267"/>
      <c r="G71" s="267"/>
      <c r="O71" s="107"/>
      <c r="CG71" s="75"/>
      <c r="CH71" s="107"/>
      <c r="CI71" s="107"/>
      <c r="CJ71" s="71"/>
      <c r="CK71" s="71"/>
      <c r="CL71" s="71"/>
      <c r="CM71" s="71"/>
      <c r="CN71" s="71"/>
      <c r="CO71" s="71"/>
      <c r="CP71" s="71"/>
      <c r="CQ71" s="71"/>
      <c r="CR71" s="71"/>
      <c r="CS71" s="71"/>
      <c r="CT71" s="71"/>
      <c r="CU71" s="71"/>
      <c r="CV71" s="71"/>
      <c r="CW71" s="71"/>
      <c r="CX71" s="71"/>
      <c r="CY71" s="71"/>
    </row>
    <row r="72" spans="1:103" s="44" customFormat="1" ht="33.75" customHeight="1" x14ac:dyDescent="0.2">
      <c r="A72" s="590" t="s">
        <v>96</v>
      </c>
      <c r="B72" s="592"/>
      <c r="C72" s="284"/>
      <c r="D72" s="267"/>
      <c r="E72" s="267"/>
      <c r="G72" s="267"/>
      <c r="O72" s="107"/>
      <c r="CG72" s="75"/>
      <c r="CH72" s="107"/>
      <c r="CI72" s="107"/>
      <c r="CJ72" s="71"/>
      <c r="CK72" s="71"/>
      <c r="CL72" s="71"/>
      <c r="CM72" s="71"/>
      <c r="CN72" s="71"/>
      <c r="CO72" s="71"/>
      <c r="CP72" s="71"/>
      <c r="CQ72" s="71"/>
      <c r="CR72" s="71"/>
      <c r="CS72" s="71"/>
      <c r="CT72" s="71"/>
      <c r="CU72" s="71"/>
      <c r="CV72" s="71"/>
      <c r="CW72" s="71"/>
      <c r="CX72" s="71"/>
      <c r="CY72" s="71"/>
    </row>
    <row r="73" spans="1:103" s="44" customFormat="1" ht="22.5" customHeight="1" x14ac:dyDescent="0.2">
      <c r="A73" s="590" t="s">
        <v>111</v>
      </c>
      <c r="B73" s="592"/>
      <c r="C73" s="98"/>
      <c r="D73" s="267"/>
      <c r="E73" s="267"/>
      <c r="G73" s="267"/>
      <c r="O73" s="107"/>
      <c r="CG73" s="75"/>
      <c r="CH73" s="107"/>
      <c r="CI73" s="107"/>
      <c r="CJ73" s="71"/>
      <c r="CK73" s="71"/>
      <c r="CL73" s="71"/>
      <c r="CM73" s="71"/>
      <c r="CN73" s="71"/>
      <c r="CO73" s="71"/>
      <c r="CP73" s="71"/>
      <c r="CQ73" s="71"/>
      <c r="CR73" s="71"/>
      <c r="CS73" s="71"/>
      <c r="CT73" s="71"/>
      <c r="CU73" s="71"/>
      <c r="CV73" s="71"/>
      <c r="CW73" s="71"/>
      <c r="CX73" s="71"/>
      <c r="CY73" s="71"/>
    </row>
    <row r="74" spans="1:103" s="44" customFormat="1" ht="33.75" customHeight="1" x14ac:dyDescent="0.2">
      <c r="A74" s="595" t="s">
        <v>107</v>
      </c>
      <c r="B74" s="596"/>
      <c r="C74" s="285"/>
      <c r="D74" s="267"/>
      <c r="E74" s="267"/>
      <c r="G74" s="267"/>
      <c r="O74" s="107"/>
      <c r="CG74" s="75"/>
      <c r="CH74" s="107"/>
      <c r="CI74" s="107"/>
      <c r="CJ74" s="71"/>
      <c r="CK74" s="71"/>
      <c r="CL74" s="71"/>
      <c r="CM74" s="71"/>
      <c r="CN74" s="71"/>
      <c r="CO74" s="71"/>
      <c r="CP74" s="71"/>
      <c r="CQ74" s="71"/>
      <c r="CR74" s="71"/>
      <c r="CS74" s="71"/>
      <c r="CT74" s="71"/>
      <c r="CU74" s="71"/>
      <c r="CV74" s="71"/>
      <c r="CW74" s="71"/>
      <c r="CX74" s="71"/>
      <c r="CY74" s="71"/>
    </row>
    <row r="75" spans="1:103" s="44" customFormat="1" ht="35.25" customHeight="1" x14ac:dyDescent="0.2">
      <c r="A75" s="590" t="s">
        <v>108</v>
      </c>
      <c r="B75" s="592"/>
      <c r="C75" s="284"/>
      <c r="D75" s="267"/>
      <c r="E75" s="267"/>
      <c r="G75" s="267"/>
      <c r="O75" s="107"/>
      <c r="CG75" s="75"/>
      <c r="CH75" s="107"/>
      <c r="CI75" s="107"/>
      <c r="CJ75" s="71"/>
      <c r="CK75" s="71"/>
      <c r="CL75" s="71"/>
      <c r="CM75" s="71"/>
      <c r="CN75" s="71"/>
      <c r="CO75" s="71"/>
      <c r="CP75" s="71"/>
      <c r="CQ75" s="71"/>
      <c r="CR75" s="71"/>
      <c r="CS75" s="71"/>
      <c r="CT75" s="71"/>
      <c r="CU75" s="71"/>
      <c r="CV75" s="71"/>
      <c r="CW75" s="71"/>
      <c r="CX75" s="71"/>
      <c r="CY75" s="71"/>
    </row>
    <row r="76" spans="1:103" s="44" customFormat="1" ht="31.5" customHeight="1" x14ac:dyDescent="0.2">
      <c r="A76" s="590" t="s">
        <v>109</v>
      </c>
      <c r="B76" s="592"/>
      <c r="C76" s="98"/>
      <c r="D76" s="267"/>
      <c r="E76" s="267"/>
      <c r="G76" s="267"/>
      <c r="O76" s="107"/>
      <c r="CG76" s="75"/>
      <c r="CH76" s="107"/>
      <c r="CI76" s="107"/>
      <c r="CJ76" s="71"/>
      <c r="CK76" s="71"/>
      <c r="CL76" s="71"/>
      <c r="CM76" s="71"/>
      <c r="CN76" s="71"/>
      <c r="CO76" s="71"/>
      <c r="CP76" s="71"/>
      <c r="CQ76" s="71"/>
      <c r="CR76" s="71"/>
      <c r="CS76" s="71"/>
      <c r="CT76" s="71"/>
      <c r="CU76" s="71"/>
      <c r="CV76" s="71"/>
      <c r="CW76" s="71"/>
      <c r="CX76" s="71"/>
      <c r="CY76" s="71"/>
    </row>
    <row r="77" spans="1:103" s="44" customFormat="1" ht="32.25" customHeight="1" x14ac:dyDescent="0.2">
      <c r="A77" s="590" t="s">
        <v>97</v>
      </c>
      <c r="B77" s="591"/>
      <c r="C77" s="132"/>
      <c r="D77" s="267"/>
      <c r="E77" s="267"/>
      <c r="G77" s="267"/>
      <c r="O77" s="107"/>
      <c r="CG77" s="75"/>
      <c r="CH77" s="107"/>
      <c r="CI77" s="107"/>
      <c r="CJ77" s="71"/>
      <c r="CK77" s="71"/>
      <c r="CL77" s="71"/>
      <c r="CM77" s="71"/>
      <c r="CN77" s="71"/>
      <c r="CO77" s="71"/>
      <c r="CP77" s="71"/>
      <c r="CQ77" s="71"/>
      <c r="CR77" s="71"/>
      <c r="CS77" s="71"/>
      <c r="CT77" s="71"/>
      <c r="CU77" s="71"/>
      <c r="CV77" s="71"/>
      <c r="CW77" s="71"/>
      <c r="CX77" s="71"/>
      <c r="CY77" s="71"/>
    </row>
    <row r="78" spans="1:103" s="44" customFormat="1" ht="34.5" customHeight="1" x14ac:dyDescent="0.2">
      <c r="A78" s="590" t="s">
        <v>98</v>
      </c>
      <c r="B78" s="591"/>
      <c r="C78" s="132"/>
      <c r="D78" s="267"/>
      <c r="E78" s="267"/>
      <c r="G78" s="267"/>
      <c r="O78" s="107"/>
      <c r="CG78" s="75"/>
      <c r="CH78" s="107"/>
      <c r="CI78" s="107"/>
      <c r="CJ78" s="71"/>
      <c r="CK78" s="71"/>
      <c r="CL78" s="71"/>
      <c r="CM78" s="71"/>
      <c r="CN78" s="71"/>
      <c r="CO78" s="71"/>
      <c r="CP78" s="71"/>
      <c r="CQ78" s="71"/>
      <c r="CR78" s="71"/>
      <c r="CS78" s="71"/>
      <c r="CT78" s="71"/>
      <c r="CU78" s="71"/>
      <c r="CV78" s="71"/>
      <c r="CW78" s="71"/>
      <c r="CX78" s="71"/>
      <c r="CY78" s="71"/>
    </row>
    <row r="79" spans="1:103" s="45" customFormat="1" ht="34.5" customHeight="1" x14ac:dyDescent="0.2">
      <c r="A79" s="597" t="s">
        <v>99</v>
      </c>
      <c r="B79" s="598"/>
      <c r="C79" s="98"/>
      <c r="D79" s="267"/>
      <c r="E79" s="267"/>
      <c r="G79" s="267"/>
      <c r="I79" s="44"/>
      <c r="O79" s="108"/>
      <c r="CG79" s="76"/>
      <c r="CH79" s="108"/>
      <c r="CI79" s="108"/>
      <c r="CJ79" s="72"/>
      <c r="CK79" s="72"/>
      <c r="CL79" s="72"/>
      <c r="CM79" s="72"/>
      <c r="CN79" s="72"/>
      <c r="CO79" s="72"/>
      <c r="CP79" s="72"/>
      <c r="CQ79" s="72"/>
      <c r="CR79" s="72"/>
      <c r="CS79" s="72"/>
      <c r="CT79" s="72"/>
      <c r="CU79" s="72"/>
      <c r="CV79" s="72"/>
      <c r="CW79" s="72"/>
      <c r="CX79" s="72"/>
      <c r="CY79" s="72"/>
    </row>
    <row r="80" spans="1:103" s="44" customFormat="1" ht="30.75" customHeight="1" x14ac:dyDescent="0.2">
      <c r="A80" s="593" t="s">
        <v>311</v>
      </c>
      <c r="B80" s="598"/>
      <c r="C80" s="98"/>
      <c r="D80" s="283"/>
      <c r="E80" s="283"/>
      <c r="G80" s="283"/>
      <c r="O80" s="107"/>
      <c r="CG80" s="75"/>
      <c r="CH80" s="107"/>
      <c r="CI80" s="107"/>
      <c r="CJ80" s="71"/>
      <c r="CK80" s="71"/>
      <c r="CL80" s="71"/>
      <c r="CM80" s="71"/>
      <c r="CN80" s="71"/>
      <c r="CO80" s="71"/>
      <c r="CP80" s="71"/>
      <c r="CQ80" s="71"/>
      <c r="CR80" s="71"/>
      <c r="CS80" s="71"/>
      <c r="CT80" s="71"/>
      <c r="CU80" s="71"/>
      <c r="CV80" s="71"/>
      <c r="CW80" s="71"/>
      <c r="CX80" s="71"/>
      <c r="CY80" s="71"/>
    </row>
    <row r="81" spans="1:103" s="44" customFormat="1" ht="30.75" customHeight="1" x14ac:dyDescent="0.2">
      <c r="A81" s="599" t="s">
        <v>359</v>
      </c>
      <c r="B81" s="598"/>
      <c r="C81" s="98"/>
      <c r="D81" s="283"/>
      <c r="E81" s="283"/>
      <c r="G81" s="283"/>
      <c r="O81" s="107"/>
      <c r="CG81" s="75"/>
      <c r="CH81" s="107"/>
      <c r="CI81" s="107"/>
      <c r="CJ81" s="71"/>
      <c r="CK81" s="71"/>
      <c r="CL81" s="71"/>
      <c r="CM81" s="71"/>
      <c r="CN81" s="71"/>
      <c r="CO81" s="71"/>
      <c r="CP81" s="71"/>
      <c r="CQ81" s="71"/>
      <c r="CR81" s="71"/>
      <c r="CS81" s="71"/>
      <c r="CT81" s="71"/>
      <c r="CU81" s="71"/>
      <c r="CV81" s="71"/>
      <c r="CW81" s="71"/>
      <c r="CX81" s="71"/>
      <c r="CY81" s="71"/>
    </row>
    <row r="82" spans="1:103" s="267" customFormat="1" ht="34.5" customHeight="1" x14ac:dyDescent="0.2">
      <c r="A82" s="590" t="s">
        <v>93</v>
      </c>
      <c r="B82" s="592"/>
      <c r="C82" s="98"/>
      <c r="I82" s="283"/>
      <c r="O82" s="286"/>
      <c r="CG82" s="287"/>
      <c r="CH82" s="286"/>
      <c r="CI82" s="286"/>
      <c r="CJ82" s="266"/>
      <c r="CK82" s="266"/>
      <c r="CL82" s="266"/>
      <c r="CM82" s="266"/>
      <c r="CN82" s="266"/>
      <c r="CO82" s="266"/>
      <c r="CP82" s="266"/>
      <c r="CQ82" s="266"/>
      <c r="CR82" s="266"/>
      <c r="CS82" s="266"/>
      <c r="CT82" s="266"/>
      <c r="CU82" s="266"/>
      <c r="CV82" s="266"/>
      <c r="CW82" s="266"/>
      <c r="CX82" s="266"/>
      <c r="CY82" s="266"/>
    </row>
    <row r="83" spans="1:103" s="267" customFormat="1" ht="35.25" customHeight="1" x14ac:dyDescent="0.2">
      <c r="A83" s="590" t="s">
        <v>110</v>
      </c>
      <c r="B83" s="592"/>
      <c r="C83" s="98"/>
      <c r="I83" s="283"/>
      <c r="O83" s="286"/>
      <c r="CG83" s="287"/>
      <c r="CH83" s="286"/>
      <c r="CI83" s="286"/>
      <c r="CJ83" s="266"/>
      <c r="CK83" s="266"/>
      <c r="CL83" s="266"/>
      <c r="CM83" s="266"/>
      <c r="CN83" s="266"/>
      <c r="CO83" s="266"/>
      <c r="CP83" s="266"/>
      <c r="CQ83" s="266"/>
      <c r="CR83" s="266"/>
      <c r="CS83" s="266"/>
      <c r="CT83" s="266"/>
      <c r="CU83" s="266"/>
      <c r="CV83" s="266"/>
      <c r="CW83" s="266"/>
      <c r="CX83" s="266"/>
      <c r="CY83" s="266"/>
    </row>
    <row r="84" spans="1:103" s="267" customFormat="1" ht="35.25" customHeight="1" x14ac:dyDescent="0.2">
      <c r="A84" s="590" t="s">
        <v>94</v>
      </c>
      <c r="B84" s="592"/>
      <c r="C84" s="98"/>
      <c r="I84" s="283"/>
      <c r="O84" s="286"/>
      <c r="CG84" s="287"/>
      <c r="CH84" s="286"/>
      <c r="CI84" s="286"/>
      <c r="CJ84" s="266"/>
      <c r="CK84" s="266"/>
      <c r="CL84" s="266"/>
      <c r="CM84" s="266"/>
      <c r="CN84" s="266"/>
      <c r="CO84" s="266"/>
      <c r="CP84" s="266"/>
      <c r="CQ84" s="266"/>
      <c r="CR84" s="266"/>
      <c r="CS84" s="266"/>
      <c r="CT84" s="266"/>
      <c r="CU84" s="266"/>
      <c r="CV84" s="266"/>
      <c r="CW84" s="266"/>
      <c r="CX84" s="266"/>
      <c r="CY84" s="266"/>
    </row>
    <row r="85" spans="1:103" s="422" customFormat="1" ht="45" customHeight="1" x14ac:dyDescent="0.2">
      <c r="A85" s="597" t="s">
        <v>197</v>
      </c>
      <c r="B85" s="597"/>
      <c r="C85" s="427"/>
      <c r="I85" s="411"/>
      <c r="O85" s="428"/>
      <c r="CG85" s="429"/>
      <c r="CH85" s="428"/>
      <c r="CI85" s="428"/>
      <c r="CJ85" s="427"/>
      <c r="CK85" s="427"/>
      <c r="CL85" s="427"/>
      <c r="CM85" s="427"/>
      <c r="CN85" s="427"/>
      <c r="CO85" s="427"/>
      <c r="CP85" s="427"/>
      <c r="CQ85" s="427"/>
      <c r="CR85" s="427"/>
      <c r="CS85" s="427"/>
      <c r="CT85" s="427"/>
      <c r="CU85" s="427"/>
      <c r="CV85" s="427"/>
      <c r="CW85" s="427"/>
      <c r="CX85" s="427"/>
      <c r="CY85" s="427"/>
    </row>
    <row r="86" spans="1:103" x14ac:dyDescent="0.2">
      <c r="A86" s="257"/>
      <c r="B86" s="164"/>
      <c r="C86" s="9"/>
    </row>
    <row r="87" spans="1:103" x14ac:dyDescent="0.2">
      <c r="A87" s="257"/>
      <c r="B87" s="164"/>
      <c r="C87" s="9"/>
    </row>
    <row r="88" spans="1:103" x14ac:dyDescent="0.2">
      <c r="A88" s="257"/>
      <c r="B88" s="164"/>
      <c r="C88" s="9"/>
    </row>
    <row r="89" spans="1:103" x14ac:dyDescent="0.2">
      <c r="A89" s="257"/>
      <c r="B89" s="164"/>
      <c r="C89" s="9"/>
    </row>
    <row r="90" spans="1:103" x14ac:dyDescent="0.2">
      <c r="A90" s="257"/>
      <c r="B90" s="164"/>
      <c r="C90" s="9"/>
    </row>
    <row r="91" spans="1:103" x14ac:dyDescent="0.2">
      <c r="A91" s="257"/>
      <c r="B91" s="164"/>
      <c r="C91" s="9"/>
    </row>
    <row r="92" spans="1:103" x14ac:dyDescent="0.2">
      <c r="A92" s="257"/>
      <c r="B92" s="164"/>
      <c r="C92" s="9"/>
    </row>
    <row r="93" spans="1:103" x14ac:dyDescent="0.2">
      <c r="A93" s="257"/>
      <c r="B93" s="164"/>
      <c r="C93" s="9"/>
    </row>
    <row r="94" spans="1:103" x14ac:dyDescent="0.2">
      <c r="A94" s="257"/>
      <c r="B94" s="164"/>
      <c r="C94" s="9"/>
    </row>
    <row r="95" spans="1:103" x14ac:dyDescent="0.2">
      <c r="A95" s="257"/>
      <c r="B95" s="164"/>
      <c r="C95" s="9"/>
    </row>
    <row r="96" spans="1:103" x14ac:dyDescent="0.2">
      <c r="A96" s="257"/>
      <c r="B96" s="164"/>
      <c r="C96" s="9"/>
    </row>
    <row r="97" spans="1:3" x14ac:dyDescent="0.2">
      <c r="A97" s="257"/>
      <c r="B97" s="164"/>
      <c r="C97" s="9"/>
    </row>
    <row r="98" spans="1:3" x14ac:dyDescent="0.2">
      <c r="A98" s="257"/>
      <c r="B98" s="164"/>
      <c r="C98" s="9"/>
    </row>
    <row r="99" spans="1:3" x14ac:dyDescent="0.2">
      <c r="A99" s="257"/>
      <c r="B99" s="164"/>
      <c r="C99" s="9"/>
    </row>
    <row r="100" spans="1:3" x14ac:dyDescent="0.2">
      <c r="A100" s="257"/>
      <c r="B100" s="164"/>
      <c r="C100" s="9"/>
    </row>
    <row r="101" spans="1:3" x14ac:dyDescent="0.2">
      <c r="A101" s="257"/>
      <c r="B101" s="164"/>
      <c r="C101" s="9"/>
    </row>
    <row r="102" spans="1:3" x14ac:dyDescent="0.2">
      <c r="A102" s="257"/>
      <c r="B102" s="164"/>
      <c r="C102" s="9"/>
    </row>
    <row r="103" spans="1:3" x14ac:dyDescent="0.2">
      <c r="A103" s="257"/>
      <c r="B103" s="164"/>
      <c r="C103" s="9"/>
    </row>
    <row r="104" spans="1:3" x14ac:dyDescent="0.2">
      <c r="A104" s="257"/>
      <c r="B104" s="164"/>
      <c r="C104" s="9"/>
    </row>
    <row r="105" spans="1:3" x14ac:dyDescent="0.2">
      <c r="A105" s="257"/>
      <c r="B105" s="164"/>
      <c r="C105" s="9"/>
    </row>
    <row r="106" spans="1:3" x14ac:dyDescent="0.2">
      <c r="A106" s="257"/>
      <c r="B106" s="164"/>
      <c r="C106" s="9"/>
    </row>
    <row r="107" spans="1:3" x14ac:dyDescent="0.2">
      <c r="A107" s="257"/>
      <c r="B107" s="164"/>
      <c r="C107" s="9"/>
    </row>
    <row r="108" spans="1:3" x14ac:dyDescent="0.2">
      <c r="A108" s="257"/>
      <c r="B108" s="164"/>
      <c r="C108" s="9"/>
    </row>
    <row r="109" spans="1:3" x14ac:dyDescent="0.2">
      <c r="A109" s="257"/>
      <c r="B109" s="164"/>
      <c r="C109" s="9"/>
    </row>
    <row r="110" spans="1:3" x14ac:dyDescent="0.2">
      <c r="A110" s="257"/>
      <c r="B110" s="164"/>
      <c r="C110" s="9"/>
    </row>
    <row r="111" spans="1:3" x14ac:dyDescent="0.2">
      <c r="A111" s="257"/>
      <c r="B111" s="164"/>
      <c r="C111" s="9"/>
    </row>
    <row r="112" spans="1:3" x14ac:dyDescent="0.2">
      <c r="A112" s="257"/>
      <c r="B112" s="164"/>
      <c r="C112" s="9"/>
    </row>
    <row r="113" spans="1:3" x14ac:dyDescent="0.2">
      <c r="A113" s="257"/>
      <c r="B113" s="164"/>
      <c r="C113" s="9"/>
    </row>
    <row r="114" spans="1:3" x14ac:dyDescent="0.2">
      <c r="A114" s="257"/>
      <c r="B114" s="164"/>
      <c r="C114" s="9"/>
    </row>
    <row r="115" spans="1:3" x14ac:dyDescent="0.2">
      <c r="A115" s="257"/>
      <c r="B115" s="164"/>
      <c r="C115" s="9"/>
    </row>
    <row r="116" spans="1:3" x14ac:dyDescent="0.2">
      <c r="A116" s="257"/>
      <c r="B116" s="164"/>
      <c r="C116" s="9"/>
    </row>
    <row r="117" spans="1:3" x14ac:dyDescent="0.2">
      <c r="A117" s="257"/>
      <c r="B117" s="164"/>
      <c r="C117" s="9"/>
    </row>
    <row r="118" spans="1:3" x14ac:dyDescent="0.2">
      <c r="A118" s="257"/>
      <c r="B118" s="164"/>
      <c r="C118" s="9"/>
    </row>
    <row r="119" spans="1:3" x14ac:dyDescent="0.2">
      <c r="A119" s="257"/>
      <c r="B119" s="164"/>
      <c r="C119" s="9"/>
    </row>
    <row r="120" spans="1:3" x14ac:dyDescent="0.2">
      <c r="A120" s="257"/>
      <c r="B120" s="164"/>
      <c r="C120" s="9"/>
    </row>
    <row r="121" spans="1:3" x14ac:dyDescent="0.2">
      <c r="A121" s="257"/>
      <c r="B121" s="164"/>
      <c r="C121" s="9"/>
    </row>
    <row r="122" spans="1:3" x14ac:dyDescent="0.2">
      <c r="A122" s="257"/>
      <c r="B122" s="164"/>
      <c r="C122" s="9"/>
    </row>
    <row r="123" spans="1:3" x14ac:dyDescent="0.2">
      <c r="A123" s="257"/>
      <c r="B123" s="164"/>
      <c r="C123" s="9"/>
    </row>
    <row r="124" spans="1:3" x14ac:dyDescent="0.2">
      <c r="A124" s="257"/>
      <c r="B124" s="164"/>
      <c r="C124" s="9"/>
    </row>
    <row r="125" spans="1:3" x14ac:dyDescent="0.2">
      <c r="A125" s="257"/>
      <c r="B125" s="164"/>
      <c r="C125" s="9"/>
    </row>
    <row r="126" spans="1:3" x14ac:dyDescent="0.2">
      <c r="A126" s="257"/>
      <c r="B126" s="164"/>
      <c r="C126" s="9"/>
    </row>
    <row r="127" spans="1:3" x14ac:dyDescent="0.2">
      <c r="A127" s="257"/>
      <c r="B127" s="164"/>
      <c r="C127" s="9"/>
    </row>
    <row r="128" spans="1:3" x14ac:dyDescent="0.2">
      <c r="A128" s="257"/>
      <c r="B128" s="164"/>
      <c r="C128" s="9"/>
    </row>
    <row r="129" spans="1:3" x14ac:dyDescent="0.2">
      <c r="A129" s="257"/>
      <c r="B129" s="164"/>
      <c r="C129" s="9"/>
    </row>
    <row r="502" spans="1:1" x14ac:dyDescent="0.2">
      <c r="A502" s="4" t="s">
        <v>117</v>
      </c>
    </row>
  </sheetData>
  <mergeCells count="40">
    <mergeCell ref="A42:B42"/>
    <mergeCell ref="A43:B43"/>
    <mergeCell ref="A44:B44"/>
    <mergeCell ref="A62:B62"/>
    <mergeCell ref="A56:B56"/>
    <mergeCell ref="A61:B61"/>
    <mergeCell ref="A51:B51"/>
    <mergeCell ref="A55:B55"/>
    <mergeCell ref="A45:B45"/>
    <mergeCell ref="A46:B46"/>
    <mergeCell ref="A47:B47"/>
    <mergeCell ref="A79:B79"/>
    <mergeCell ref="A54:B54"/>
    <mergeCell ref="A63:B63"/>
    <mergeCell ref="A60:B60"/>
    <mergeCell ref="A50:B50"/>
    <mergeCell ref="A57:B57"/>
    <mergeCell ref="A58:B58"/>
    <mergeCell ref="A68:B68"/>
    <mergeCell ref="A59:B59"/>
    <mergeCell ref="A76:B76"/>
    <mergeCell ref="A70:B70"/>
    <mergeCell ref="A71:B71"/>
    <mergeCell ref="A67:B67"/>
    <mergeCell ref="A64:B64"/>
    <mergeCell ref="A53:B53"/>
    <mergeCell ref="A77:B77"/>
    <mergeCell ref="A85:B85"/>
    <mergeCell ref="A82:B82"/>
    <mergeCell ref="A83:B83"/>
    <mergeCell ref="A84:B84"/>
    <mergeCell ref="A80:B80"/>
    <mergeCell ref="A81:B81"/>
    <mergeCell ref="A78:B78"/>
    <mergeCell ref="A72:B72"/>
    <mergeCell ref="A65:B65"/>
    <mergeCell ref="A73:B73"/>
    <mergeCell ref="A74:B74"/>
    <mergeCell ref="A75:B75"/>
    <mergeCell ref="A66:B66"/>
  </mergeCells>
  <phoneticPr fontId="2" type="noConversion"/>
  <hyperlinks>
    <hyperlink ref="A43" display="Debt Ratio is debt over total assets."/>
    <hyperlink ref="A47" r:id="rId1" tooltip="Shareholders' equity" display="http://en.wikipedia.org/wiki/Shareholders%27_equity"/>
  </hyperlinks>
  <printOptions verticalCentered="1"/>
  <pageMargins left="1.2598425196850394" right="0.19685039370078741" top="0.55118110236220474" bottom="0.23622047244094491" header="0.27559055118110237" footer="0.35433070866141736"/>
  <pageSetup scale="89" orientation="landscape" errors="NA" r:id="rId2"/>
  <headerFooter alignWithMargins="0">
    <oddHeader>&amp;L&amp;G&amp;R2013 Yearbook of
Electricity Distributors</oddHeader>
    <oddFooter>&amp;C&amp;P</oddFooter>
  </headerFooter>
  <rowBreaks count="3" manualBreakCount="3">
    <brk id="36" max="1" man="1"/>
    <brk id="48" max="16383" man="1"/>
    <brk id="68" max="1" man="1"/>
  </rowBreaks>
  <colBreaks count="2" manualBreakCount="2">
    <brk id="3" max="79" man="1"/>
    <brk id="27" max="1048575" man="1"/>
  </colBreak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35"/>
  </sheetPr>
  <dimension ref="A1:CJ496"/>
  <sheetViews>
    <sheetView showGridLines="0" view="pageBreakPreview" zoomScaleNormal="100" zoomScaleSheetLayoutView="100" workbookViewId="0">
      <selection activeCell="H27" sqref="H27"/>
    </sheetView>
  </sheetViews>
  <sheetFormatPr defaultColWidth="19.140625" defaultRowHeight="12.75" x14ac:dyDescent="0.2"/>
  <cols>
    <col min="1" max="2" width="19.140625" style="2" customWidth="1"/>
    <col min="3" max="3" width="19" style="2" customWidth="1"/>
    <col min="4" max="4" width="6.5703125" style="2" customWidth="1"/>
    <col min="5" max="5" width="56.5703125" style="2" customWidth="1"/>
    <col min="6" max="6" width="6.28515625" style="202" bestFit="1" customWidth="1"/>
    <col min="7" max="7" width="19.140625" style="2" customWidth="1"/>
    <col min="8" max="8" width="19.140625" style="6" customWidth="1"/>
    <col min="9" max="13" width="19.140625" style="2" customWidth="1"/>
    <col min="14" max="14" width="19.140625" style="104" customWidth="1"/>
    <col min="15" max="16384" width="19.140625" style="2"/>
  </cols>
  <sheetData>
    <row r="1" spans="1:88" x14ac:dyDescent="0.2">
      <c r="H1" s="2"/>
      <c r="I1" s="2" t="s">
        <v>212</v>
      </c>
      <c r="N1" s="103"/>
    </row>
    <row r="2" spans="1:88" ht="12.75" customHeight="1" x14ac:dyDescent="0.2">
      <c r="H2" s="2"/>
    </row>
    <row r="3" spans="1:88" ht="12.75" customHeight="1" x14ac:dyDescent="0.2">
      <c r="B3" s="3"/>
      <c r="C3" s="3"/>
      <c r="H3" s="2"/>
    </row>
    <row r="4" spans="1:88" ht="12.75" customHeight="1" x14ac:dyDescent="0.2">
      <c r="A4" s="3"/>
      <c r="B4" s="3"/>
      <c r="C4" s="3"/>
      <c r="H4" s="2"/>
    </row>
    <row r="5" spans="1:88" ht="15.75" customHeight="1" x14ac:dyDescent="0.2">
      <c r="A5" s="3"/>
      <c r="B5" s="3"/>
      <c r="C5" s="3"/>
    </row>
    <row r="6" spans="1:88" ht="17.25" customHeight="1" x14ac:dyDescent="0.2">
      <c r="A6" s="567" t="s">
        <v>360</v>
      </c>
      <c r="B6" s="567"/>
      <c r="C6" s="567"/>
      <c r="E6" s="398" t="s">
        <v>2</v>
      </c>
      <c r="F6" s="442" t="s">
        <v>3</v>
      </c>
    </row>
    <row r="7" spans="1:88" ht="21" customHeight="1" x14ac:dyDescent="0.2">
      <c r="A7" s="567"/>
      <c r="B7" s="567"/>
      <c r="C7" s="567"/>
    </row>
    <row r="8" spans="1:88" ht="15" x14ac:dyDescent="0.2">
      <c r="B8" s="112"/>
      <c r="C8" s="42"/>
      <c r="E8" s="116"/>
      <c r="F8" s="549"/>
    </row>
    <row r="9" spans="1:88" ht="13.5" customHeight="1" x14ac:dyDescent="0.2">
      <c r="A9" s="568" t="s">
        <v>361</v>
      </c>
      <c r="B9" s="569"/>
      <c r="C9" s="569"/>
      <c r="E9" s="431" t="s">
        <v>142</v>
      </c>
      <c r="F9" s="550">
        <v>3</v>
      </c>
    </row>
    <row r="10" spans="1:88" ht="15" customHeight="1" x14ac:dyDescent="0.2">
      <c r="A10" s="570"/>
      <c r="B10" s="569"/>
      <c r="C10" s="569"/>
      <c r="D10" s="9"/>
      <c r="E10" s="431"/>
      <c r="F10" s="549"/>
    </row>
    <row r="11" spans="1:88" ht="15" x14ac:dyDescent="0.2">
      <c r="A11" s="569"/>
      <c r="B11" s="569"/>
      <c r="C11" s="569"/>
      <c r="D11" s="9"/>
      <c r="E11" s="116" t="s">
        <v>143</v>
      </c>
      <c r="F11" s="551"/>
    </row>
    <row r="12" spans="1:88" ht="15" x14ac:dyDescent="0.2">
      <c r="A12" s="569"/>
      <c r="B12" s="569"/>
      <c r="C12" s="569"/>
      <c r="E12" s="117"/>
      <c r="F12" s="551"/>
    </row>
    <row r="13" spans="1:88" ht="15" x14ac:dyDescent="0.2">
      <c r="A13" s="569"/>
      <c r="B13" s="569"/>
      <c r="C13" s="569"/>
      <c r="E13" s="118" t="s">
        <v>83</v>
      </c>
      <c r="F13" s="551">
        <v>13</v>
      </c>
    </row>
    <row r="14" spans="1:88" x14ac:dyDescent="0.2">
      <c r="A14" s="569"/>
      <c r="B14" s="569"/>
      <c r="C14" s="569"/>
      <c r="F14" s="549"/>
    </row>
    <row r="15" spans="1:88" ht="15" customHeight="1" x14ac:dyDescent="0.2">
      <c r="A15" s="569"/>
      <c r="B15" s="569"/>
      <c r="C15" s="569"/>
      <c r="E15" s="547" t="s">
        <v>371</v>
      </c>
      <c r="F15" s="551">
        <v>27</v>
      </c>
      <c r="CJ15" s="9"/>
    </row>
    <row r="16" spans="1:88" x14ac:dyDescent="0.2">
      <c r="A16" s="569"/>
      <c r="B16" s="569"/>
      <c r="C16" s="569"/>
      <c r="F16" s="549"/>
    </row>
    <row r="17" spans="1:14" ht="15" customHeight="1" x14ac:dyDescent="0.2">
      <c r="A17" s="569"/>
      <c r="B17" s="569"/>
      <c r="C17" s="569"/>
      <c r="E17" s="118" t="s">
        <v>84</v>
      </c>
      <c r="F17" s="551">
        <v>41</v>
      </c>
    </row>
    <row r="18" spans="1:14" ht="15" customHeight="1" x14ac:dyDescent="0.2">
      <c r="A18" s="569"/>
      <c r="B18" s="569"/>
      <c r="C18" s="569"/>
      <c r="F18" s="549"/>
    </row>
    <row r="19" spans="1:14" ht="15" x14ac:dyDescent="0.2">
      <c r="A19" s="569"/>
      <c r="B19" s="569"/>
      <c r="C19" s="569"/>
      <c r="E19" s="119" t="s">
        <v>54</v>
      </c>
      <c r="F19" s="551">
        <v>55</v>
      </c>
    </row>
    <row r="20" spans="1:14" ht="15" customHeight="1" x14ac:dyDescent="0.2">
      <c r="A20" s="568" t="s">
        <v>362</v>
      </c>
      <c r="B20" s="571"/>
      <c r="C20" s="571"/>
      <c r="D20" s="9"/>
      <c r="F20" s="549"/>
    </row>
    <row r="21" spans="1:14" ht="15" x14ac:dyDescent="0.2">
      <c r="A21" s="571"/>
      <c r="B21" s="571"/>
      <c r="C21" s="571"/>
      <c r="E21" s="118" t="s">
        <v>308</v>
      </c>
      <c r="F21" s="551">
        <v>69</v>
      </c>
    </row>
    <row r="22" spans="1:14" x14ac:dyDescent="0.2">
      <c r="A22" s="572"/>
      <c r="B22" s="571"/>
      <c r="C22" s="571"/>
      <c r="F22" s="549"/>
    </row>
    <row r="23" spans="1:14" ht="15" x14ac:dyDescent="0.2">
      <c r="A23" s="573"/>
      <c r="B23" s="571"/>
      <c r="C23" s="571"/>
      <c r="E23" s="118" t="s">
        <v>85</v>
      </c>
      <c r="F23" s="551">
        <v>83</v>
      </c>
    </row>
    <row r="24" spans="1:14" x14ac:dyDescent="0.2">
      <c r="A24" s="573"/>
      <c r="B24" s="571"/>
      <c r="C24" s="571"/>
      <c r="F24" s="549"/>
    </row>
    <row r="25" spans="1:14" ht="15" x14ac:dyDescent="0.2">
      <c r="A25" s="571"/>
      <c r="B25" s="571"/>
      <c r="C25" s="571"/>
      <c r="E25" s="118" t="s">
        <v>1</v>
      </c>
      <c r="F25" s="551">
        <v>97</v>
      </c>
    </row>
    <row r="26" spans="1:14" x14ac:dyDescent="0.2">
      <c r="A26" s="571"/>
      <c r="B26" s="571"/>
      <c r="C26" s="571"/>
    </row>
    <row r="27" spans="1:14" x14ac:dyDescent="0.2">
      <c r="A27" s="571"/>
      <c r="B27" s="571"/>
      <c r="C27" s="571"/>
    </row>
    <row r="28" spans="1:14" x14ac:dyDescent="0.2">
      <c r="A28" s="571"/>
      <c r="B28" s="571"/>
      <c r="C28" s="571"/>
    </row>
    <row r="29" spans="1:14" x14ac:dyDescent="0.2">
      <c r="A29" s="571"/>
      <c r="B29" s="571"/>
      <c r="C29" s="571"/>
      <c r="E29" s="15"/>
      <c r="F29" s="204"/>
    </row>
    <row r="30" spans="1:14" s="15" customFormat="1" x14ac:dyDescent="0.2">
      <c r="A30" s="571"/>
      <c r="B30" s="571"/>
      <c r="C30" s="571"/>
      <c r="E30" s="2"/>
      <c r="F30" s="202"/>
      <c r="H30" s="125"/>
      <c r="N30" s="109"/>
    </row>
    <row r="31" spans="1:14" x14ac:dyDescent="0.2">
      <c r="A31" s="162"/>
    </row>
    <row r="32" spans="1:14" x14ac:dyDescent="0.2">
      <c r="A32" s="318" t="s">
        <v>376</v>
      </c>
      <c r="B32" s="50"/>
      <c r="C32" s="50"/>
      <c r="D32" s="50"/>
      <c r="E32" s="50"/>
      <c r="F32" s="203"/>
    </row>
    <row r="33" spans="1:6" x14ac:dyDescent="0.2">
      <c r="A33" s="318"/>
      <c r="B33" s="50"/>
      <c r="C33" s="50"/>
      <c r="D33" s="50"/>
      <c r="E33" s="50"/>
      <c r="F33" s="203"/>
    </row>
    <row r="34" spans="1:6" x14ac:dyDescent="0.2">
      <c r="A34" s="169"/>
    </row>
    <row r="35" spans="1:6" x14ac:dyDescent="0.2">
      <c r="A35" s="169"/>
    </row>
    <row r="496" spans="1:1" x14ac:dyDescent="0.2">
      <c r="A496" s="2" t="s">
        <v>117</v>
      </c>
    </row>
  </sheetData>
  <mergeCells count="3">
    <mergeCell ref="A6:C7"/>
    <mergeCell ref="A9:C19"/>
    <mergeCell ref="A20:C30"/>
  </mergeCells>
  <phoneticPr fontId="2" type="noConversion"/>
  <printOptions verticalCentered="1"/>
  <pageMargins left="0.74803149606299213" right="0.19685039370078741" top="1.0629921259842521" bottom="0.74803149606299213" header="0.27559055118110237" footer="0.35433070866141736"/>
  <pageSetup orientation="landscape" useFirstPageNumber="1" errors="NA" r:id="rId1"/>
  <headerFooter alignWithMargins="0">
    <oddHeader>&amp;L&amp;G&amp;R2013 Yearbook of
Electricity Distributors</oddHeader>
    <oddFooter>&amp;C&amp;P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5"/>
  </sheetPr>
  <dimension ref="A1:CL497"/>
  <sheetViews>
    <sheetView view="pageBreakPreview" zoomScale="80" zoomScaleNormal="70" zoomScaleSheetLayoutView="80" zoomScalePageLayoutView="70" workbookViewId="0">
      <selection activeCell="H27" sqref="H27"/>
    </sheetView>
  </sheetViews>
  <sheetFormatPr defaultColWidth="14.140625" defaultRowHeight="14.25" x14ac:dyDescent="0.2"/>
  <cols>
    <col min="1" max="1" width="145.85546875" style="27" customWidth="1"/>
    <col min="2" max="2" width="9.7109375" style="17" customWidth="1"/>
    <col min="3" max="3" width="50.5703125" style="137" customWidth="1"/>
    <col min="4" max="40" width="15.5703125" style="48" customWidth="1"/>
    <col min="41" max="41" width="15.5703125" style="48" hidden="1" customWidth="1"/>
    <col min="42" max="90" width="15.5703125" style="48" customWidth="1"/>
    <col min="91" max="16384" width="14.140625" style="17"/>
  </cols>
  <sheetData>
    <row r="1" spans="1:90" s="40" customFormat="1" ht="7.15" customHeight="1" x14ac:dyDescent="0.2">
      <c r="A1" s="173"/>
      <c r="C1" s="142"/>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c r="CL1" s="566"/>
    </row>
    <row r="2" spans="1:90" s="461" customFormat="1" ht="18" customHeight="1" x14ac:dyDescent="0.2">
      <c r="A2" s="574" t="s">
        <v>198</v>
      </c>
      <c r="B2" s="574"/>
      <c r="C2" s="574"/>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c r="CL2" s="566"/>
    </row>
    <row r="3" spans="1:90" s="457" customFormat="1" ht="312.60000000000002" customHeight="1" x14ac:dyDescent="0.2">
      <c r="A3" s="546" t="s">
        <v>358</v>
      </c>
      <c r="B3" s="455"/>
      <c r="C3" s="137"/>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71"/>
      <c r="CJ3" s="456"/>
      <c r="CK3" s="456"/>
      <c r="CL3" s="456"/>
    </row>
    <row r="4" spans="1:90" s="465" customFormat="1" ht="128.44999999999999" customHeight="1" x14ac:dyDescent="0.2">
      <c r="A4" s="472" t="s">
        <v>382</v>
      </c>
      <c r="B4" s="462"/>
      <c r="C4" s="472"/>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c r="BO4" s="464"/>
      <c r="BP4" s="464"/>
      <c r="BQ4" s="464"/>
      <c r="BR4" s="464"/>
      <c r="BS4" s="464"/>
      <c r="BT4" s="464"/>
      <c r="BU4" s="464"/>
      <c r="BV4" s="464"/>
      <c r="BW4" s="464"/>
      <c r="BX4" s="464"/>
      <c r="BY4" s="464"/>
      <c r="BZ4" s="464"/>
      <c r="CA4" s="464"/>
      <c r="CB4" s="464"/>
      <c r="CC4" s="464"/>
      <c r="CD4" s="464"/>
      <c r="CE4" s="464"/>
      <c r="CF4" s="464"/>
      <c r="CG4" s="464"/>
      <c r="CH4" s="464"/>
      <c r="CI4" s="473"/>
      <c r="CJ4" s="464"/>
      <c r="CK4" s="464"/>
      <c r="CL4" s="464"/>
    </row>
    <row r="5" spans="1:90" s="465" customFormat="1" ht="15" x14ac:dyDescent="0.2">
      <c r="A5" s="466"/>
      <c r="B5" s="466"/>
      <c r="C5" s="466"/>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74"/>
      <c r="CJ5" s="467"/>
      <c r="CK5" s="467"/>
      <c r="CL5" s="467"/>
    </row>
    <row r="6" spans="1:90" s="465" customFormat="1" ht="15.75" customHeight="1" x14ac:dyDescent="0.2">
      <c r="A6" s="466"/>
      <c r="B6" s="466"/>
      <c r="C6" s="466"/>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75"/>
      <c r="CJ6" s="468"/>
      <c r="CK6" s="468"/>
      <c r="CL6" s="468"/>
    </row>
    <row r="7" spans="1:90" s="465" customFormat="1" ht="15" x14ac:dyDescent="0.2">
      <c r="A7" s="466"/>
      <c r="B7" s="466"/>
      <c r="C7" s="466"/>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row>
    <row r="8" spans="1:90" s="465" customFormat="1" ht="15.75" customHeight="1" x14ac:dyDescent="0.2">
      <c r="A8" s="466"/>
      <c r="B8" s="466"/>
      <c r="C8" s="463"/>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c r="BG8" s="468"/>
      <c r="BH8" s="468"/>
      <c r="BI8" s="468"/>
      <c r="BJ8" s="468"/>
      <c r="BK8" s="468"/>
      <c r="BL8" s="468"/>
      <c r="BM8" s="468"/>
      <c r="BN8" s="468"/>
      <c r="BO8" s="468"/>
      <c r="BP8" s="468"/>
      <c r="BQ8" s="468"/>
      <c r="BR8" s="468"/>
      <c r="BS8" s="468"/>
      <c r="BT8" s="468"/>
      <c r="BU8" s="468"/>
      <c r="BV8" s="468"/>
      <c r="BW8" s="468"/>
      <c r="BX8" s="468"/>
      <c r="BY8" s="468"/>
      <c r="BZ8" s="468"/>
      <c r="CA8" s="468"/>
      <c r="CB8" s="468"/>
      <c r="CC8" s="468"/>
      <c r="CD8" s="468"/>
      <c r="CE8" s="468"/>
      <c r="CF8" s="468"/>
      <c r="CG8" s="468"/>
      <c r="CH8" s="468"/>
      <c r="CI8" s="475"/>
      <c r="CJ8" s="468"/>
      <c r="CK8" s="468"/>
      <c r="CL8" s="468"/>
    </row>
    <row r="9" spans="1:90" s="465" customFormat="1" ht="15" x14ac:dyDescent="0.2">
      <c r="A9" s="466"/>
      <c r="B9" s="466"/>
      <c r="C9" s="463"/>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69"/>
      <c r="BM9" s="469"/>
      <c r="BN9" s="469"/>
      <c r="BO9" s="469"/>
      <c r="BP9" s="469"/>
      <c r="BQ9" s="469"/>
      <c r="BR9" s="469"/>
      <c r="BS9" s="469"/>
      <c r="BT9" s="469"/>
      <c r="BU9" s="469"/>
      <c r="BV9" s="469"/>
      <c r="BW9" s="469"/>
      <c r="BX9" s="469"/>
      <c r="BY9" s="469"/>
      <c r="BZ9" s="469"/>
      <c r="CA9" s="469"/>
      <c r="CB9" s="469"/>
      <c r="CC9" s="469"/>
      <c r="CD9" s="469"/>
      <c r="CE9" s="469"/>
      <c r="CF9" s="469"/>
      <c r="CG9" s="469"/>
      <c r="CH9" s="469"/>
      <c r="CI9" s="469"/>
      <c r="CJ9" s="469"/>
      <c r="CK9" s="469"/>
      <c r="CL9" s="469"/>
    </row>
    <row r="10" spans="1:90" s="465" customFormat="1" ht="15.75" customHeight="1" x14ac:dyDescent="0.2">
      <c r="A10" s="466"/>
      <c r="B10" s="466"/>
      <c r="C10" s="463"/>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8"/>
      <c r="BY10" s="468"/>
      <c r="BZ10" s="468"/>
      <c r="CA10" s="468"/>
      <c r="CB10" s="468"/>
      <c r="CC10" s="468"/>
      <c r="CD10" s="468"/>
      <c r="CE10" s="468"/>
      <c r="CF10" s="468"/>
      <c r="CG10" s="468"/>
      <c r="CH10" s="468"/>
      <c r="CI10" s="475"/>
      <c r="CJ10" s="468"/>
      <c r="CK10" s="468"/>
      <c r="CL10" s="468"/>
    </row>
    <row r="11" spans="1:90" s="465" customFormat="1" ht="15" x14ac:dyDescent="0.2">
      <c r="A11" s="466"/>
      <c r="B11" s="466"/>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8"/>
      <c r="AW11" s="468"/>
      <c r="AX11" s="468"/>
      <c r="AY11" s="468"/>
      <c r="AZ11" s="468"/>
      <c r="BA11" s="468"/>
      <c r="BB11" s="468"/>
      <c r="BC11" s="468"/>
      <c r="BD11" s="468"/>
      <c r="BE11" s="468"/>
      <c r="BF11" s="468"/>
      <c r="BG11" s="468"/>
      <c r="BH11" s="468"/>
      <c r="BI11" s="468"/>
      <c r="BJ11" s="468"/>
      <c r="BK11" s="468"/>
      <c r="BL11" s="468"/>
      <c r="BM11" s="468"/>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75"/>
      <c r="CJ11" s="468"/>
      <c r="CK11" s="468"/>
      <c r="CL11" s="468"/>
    </row>
    <row r="12" spans="1:90" s="457" customFormat="1" ht="15" customHeight="1" x14ac:dyDescent="0.2">
      <c r="A12" s="455"/>
      <c r="B12" s="455"/>
      <c r="C12" s="137"/>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456"/>
      <c r="BD12" s="456"/>
      <c r="BE12" s="456"/>
      <c r="BF12" s="456"/>
      <c r="BG12" s="456"/>
      <c r="BH12" s="456"/>
      <c r="BI12" s="456"/>
      <c r="BJ12" s="456"/>
      <c r="BK12" s="456"/>
      <c r="BL12" s="456"/>
      <c r="BM12" s="456"/>
      <c r="BN12" s="456"/>
      <c r="BO12" s="456"/>
      <c r="BP12" s="456"/>
      <c r="BQ12" s="456"/>
      <c r="BR12" s="456"/>
      <c r="BS12" s="456"/>
      <c r="BT12" s="456"/>
      <c r="BU12" s="456"/>
      <c r="BV12" s="456"/>
      <c r="BW12" s="456"/>
      <c r="BX12" s="456"/>
      <c r="BY12" s="456"/>
      <c r="BZ12" s="456"/>
      <c r="CA12" s="456"/>
      <c r="CB12" s="456"/>
      <c r="CC12" s="456"/>
      <c r="CD12" s="456"/>
      <c r="CE12" s="456"/>
      <c r="CF12" s="456"/>
      <c r="CG12" s="456"/>
      <c r="CH12" s="456"/>
      <c r="CI12" s="471"/>
      <c r="CJ12" s="456"/>
      <c r="CK12" s="456"/>
      <c r="CL12" s="456"/>
    </row>
    <row r="13" spans="1:90" s="465" customFormat="1" ht="19.5" customHeight="1" x14ac:dyDescent="0.2">
      <c r="A13" s="486"/>
      <c r="C13" s="463"/>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464"/>
      <c r="BC13" s="464"/>
      <c r="BD13" s="464"/>
      <c r="BE13" s="464"/>
      <c r="BF13" s="464"/>
      <c r="BG13" s="464"/>
      <c r="BH13" s="464"/>
      <c r="BI13" s="464"/>
      <c r="BJ13" s="464"/>
      <c r="BK13" s="464"/>
      <c r="BL13" s="464"/>
      <c r="BM13" s="464"/>
      <c r="BN13" s="464"/>
      <c r="BO13" s="464"/>
      <c r="BP13" s="464"/>
      <c r="BQ13" s="464"/>
      <c r="BR13" s="464"/>
      <c r="BS13" s="464"/>
      <c r="BT13" s="464"/>
      <c r="BU13" s="464"/>
      <c r="BV13" s="464"/>
      <c r="BW13" s="464"/>
      <c r="BX13" s="464"/>
      <c r="BY13" s="464"/>
      <c r="BZ13" s="464"/>
      <c r="CA13" s="464"/>
      <c r="CB13" s="464"/>
      <c r="CC13" s="464"/>
      <c r="CD13" s="464"/>
      <c r="CE13" s="464"/>
      <c r="CF13" s="464"/>
      <c r="CG13" s="464"/>
      <c r="CH13" s="464"/>
      <c r="CI13" s="473"/>
      <c r="CJ13" s="464"/>
      <c r="CK13" s="464"/>
      <c r="CL13" s="464"/>
    </row>
    <row r="14" spans="1:90" s="457" customFormat="1" ht="34.5" customHeight="1" x14ac:dyDescent="0.2">
      <c r="A14" s="173"/>
      <c r="C14" s="137"/>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59"/>
      <c r="BG14" s="459"/>
      <c r="BH14" s="459"/>
      <c r="BI14" s="459"/>
      <c r="BJ14" s="459"/>
      <c r="BK14" s="459"/>
      <c r="BL14" s="459"/>
      <c r="BM14" s="459"/>
      <c r="BN14" s="459"/>
      <c r="BO14" s="459"/>
      <c r="BP14" s="459"/>
      <c r="BQ14" s="459"/>
      <c r="BR14" s="459"/>
      <c r="BS14" s="459"/>
      <c r="BT14" s="459"/>
      <c r="BU14" s="459"/>
      <c r="BV14" s="459"/>
      <c r="BW14" s="459"/>
      <c r="BX14" s="459"/>
      <c r="BY14" s="459"/>
      <c r="BZ14" s="459"/>
      <c r="CA14" s="459"/>
      <c r="CB14" s="459"/>
      <c r="CC14" s="459"/>
      <c r="CD14" s="459"/>
      <c r="CE14" s="459"/>
      <c r="CF14" s="459"/>
      <c r="CG14" s="459"/>
      <c r="CH14" s="459"/>
      <c r="CI14" s="459"/>
      <c r="CJ14" s="459"/>
      <c r="CK14" s="459"/>
      <c r="CL14" s="459"/>
    </row>
    <row r="15" spans="1:90" s="457" customFormat="1" ht="5.25" customHeight="1" x14ac:dyDescent="0.2">
      <c r="A15" s="173"/>
      <c r="C15" s="137"/>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6"/>
      <c r="AZ15" s="456"/>
      <c r="BA15" s="456"/>
      <c r="BB15" s="456"/>
      <c r="BC15" s="456"/>
      <c r="BD15" s="456"/>
      <c r="BE15" s="456"/>
      <c r="BF15" s="456"/>
      <c r="BG15" s="456"/>
      <c r="BH15" s="456"/>
      <c r="BI15" s="456"/>
      <c r="BJ15" s="456"/>
      <c r="BK15" s="456"/>
      <c r="BL15" s="456"/>
      <c r="BM15" s="456"/>
      <c r="BN15" s="456"/>
      <c r="BO15" s="456"/>
      <c r="BP15" s="456"/>
      <c r="BQ15" s="456"/>
      <c r="BR15" s="456"/>
      <c r="BS15" s="456"/>
      <c r="BT15" s="456"/>
      <c r="BU15" s="456"/>
      <c r="BV15" s="456"/>
      <c r="BW15" s="456"/>
      <c r="BX15" s="456"/>
      <c r="BY15" s="456"/>
      <c r="BZ15" s="456"/>
      <c r="CA15" s="456"/>
      <c r="CB15" s="456"/>
      <c r="CC15" s="456"/>
      <c r="CD15" s="456"/>
      <c r="CE15" s="456"/>
      <c r="CF15" s="456"/>
      <c r="CG15" s="456"/>
      <c r="CH15" s="456"/>
      <c r="CI15" s="471"/>
      <c r="CJ15" s="456"/>
      <c r="CK15" s="456"/>
      <c r="CL15" s="456"/>
    </row>
    <row r="16" spans="1:90" s="457" customFormat="1" x14ac:dyDescent="0.2">
      <c r="A16" s="173"/>
      <c r="C16" s="137"/>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6"/>
      <c r="AY16" s="456"/>
      <c r="AZ16" s="456"/>
      <c r="BA16" s="456"/>
      <c r="BB16" s="456"/>
      <c r="BC16" s="456"/>
      <c r="BD16" s="456"/>
      <c r="BE16" s="456"/>
      <c r="BF16" s="456"/>
      <c r="BG16" s="456"/>
      <c r="BH16" s="456"/>
      <c r="BI16" s="456"/>
      <c r="BJ16" s="456"/>
      <c r="BK16" s="456"/>
      <c r="BL16" s="456"/>
      <c r="BM16" s="456"/>
      <c r="BN16" s="456"/>
      <c r="BO16" s="456"/>
      <c r="BP16" s="456"/>
      <c r="BQ16" s="456"/>
      <c r="BR16" s="456"/>
      <c r="BS16" s="456"/>
      <c r="BT16" s="456"/>
      <c r="BU16" s="456"/>
      <c r="BV16" s="456"/>
      <c r="BW16" s="456"/>
      <c r="BX16" s="456"/>
      <c r="BY16" s="456"/>
      <c r="BZ16" s="456"/>
      <c r="CA16" s="456"/>
      <c r="CB16" s="456"/>
      <c r="CC16" s="456"/>
      <c r="CD16" s="456"/>
      <c r="CE16" s="456"/>
      <c r="CF16" s="456"/>
      <c r="CG16" s="456"/>
      <c r="CH16" s="456"/>
      <c r="CI16" s="471"/>
      <c r="CJ16" s="456"/>
      <c r="CK16" s="456"/>
      <c r="CL16" s="456"/>
    </row>
    <row r="17" spans="1:90" s="457" customFormat="1" ht="5.25" customHeight="1" x14ac:dyDescent="0.2">
      <c r="A17" s="173"/>
      <c r="C17" s="137"/>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6"/>
      <c r="BO17" s="456"/>
      <c r="BP17" s="456"/>
      <c r="BQ17" s="456"/>
      <c r="BR17" s="456"/>
      <c r="BS17" s="456"/>
      <c r="BT17" s="456"/>
      <c r="BU17" s="456"/>
      <c r="BV17" s="456"/>
      <c r="BW17" s="456"/>
      <c r="BX17" s="456"/>
      <c r="BY17" s="456"/>
      <c r="BZ17" s="456"/>
      <c r="CA17" s="456"/>
      <c r="CB17" s="456"/>
      <c r="CC17" s="456"/>
      <c r="CD17" s="456"/>
      <c r="CE17" s="456"/>
      <c r="CF17" s="456"/>
      <c r="CG17" s="456"/>
      <c r="CH17" s="456"/>
      <c r="CI17" s="471"/>
      <c r="CJ17" s="456"/>
      <c r="CK17" s="456"/>
      <c r="CL17" s="456"/>
    </row>
    <row r="18" spans="1:90" s="457" customFormat="1" x14ac:dyDescent="0.2">
      <c r="A18" s="173"/>
      <c r="C18" s="37"/>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8"/>
      <c r="AZ18" s="458"/>
      <c r="BA18" s="458"/>
      <c r="BB18" s="458"/>
      <c r="BC18" s="458"/>
      <c r="BD18" s="458"/>
      <c r="BE18" s="458"/>
      <c r="BF18" s="458"/>
      <c r="BG18" s="458"/>
      <c r="BH18" s="458"/>
      <c r="BI18" s="458"/>
      <c r="BJ18" s="458"/>
      <c r="BK18" s="458"/>
      <c r="BL18" s="458"/>
      <c r="BM18" s="458"/>
      <c r="BN18" s="458"/>
      <c r="BO18" s="458"/>
      <c r="BP18" s="458"/>
      <c r="BQ18" s="458"/>
      <c r="BR18" s="458"/>
      <c r="BS18" s="458"/>
      <c r="BT18" s="458"/>
      <c r="BU18" s="458"/>
      <c r="BV18" s="458"/>
      <c r="BW18" s="458"/>
      <c r="BX18" s="458"/>
      <c r="BY18" s="458"/>
      <c r="BZ18" s="458"/>
      <c r="CA18" s="458"/>
      <c r="CB18" s="458"/>
      <c r="CC18" s="458"/>
      <c r="CD18" s="458"/>
      <c r="CE18" s="458"/>
      <c r="CF18" s="458"/>
      <c r="CG18" s="458"/>
      <c r="CH18" s="458"/>
      <c r="CI18" s="476"/>
      <c r="CJ18" s="458"/>
      <c r="CK18" s="458"/>
      <c r="CL18" s="458"/>
    </row>
    <row r="19" spans="1:90" s="457" customFormat="1" ht="15" x14ac:dyDescent="0.2">
      <c r="A19" s="455"/>
      <c r="B19" s="455"/>
      <c r="C19" s="137"/>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c r="BA19" s="458"/>
      <c r="BB19" s="458"/>
      <c r="BC19" s="458"/>
      <c r="BD19" s="458"/>
      <c r="BE19" s="458"/>
      <c r="BF19" s="458"/>
      <c r="BG19" s="458"/>
      <c r="BH19" s="458"/>
      <c r="BI19" s="458"/>
      <c r="BJ19" s="458"/>
      <c r="BK19" s="458"/>
      <c r="BL19" s="458"/>
      <c r="BM19" s="458"/>
      <c r="BN19" s="458"/>
      <c r="BO19" s="458"/>
      <c r="BP19" s="458"/>
      <c r="BQ19" s="458"/>
      <c r="BR19" s="458"/>
      <c r="BS19" s="458"/>
      <c r="BT19" s="458"/>
      <c r="BU19" s="458"/>
      <c r="BV19" s="458"/>
      <c r="BW19" s="458"/>
      <c r="BX19" s="458"/>
      <c r="BY19" s="458"/>
      <c r="BZ19" s="458"/>
      <c r="CA19" s="458"/>
      <c r="CB19" s="458"/>
      <c r="CC19" s="458"/>
      <c r="CD19" s="458"/>
      <c r="CE19" s="458"/>
      <c r="CF19" s="458"/>
      <c r="CG19" s="458"/>
      <c r="CH19" s="458"/>
      <c r="CI19" s="458"/>
      <c r="CJ19" s="458"/>
      <c r="CK19" s="458"/>
      <c r="CL19" s="458"/>
    </row>
    <row r="20" spans="1:90" s="457" customFormat="1" ht="15" x14ac:dyDescent="0.2">
      <c r="A20" s="455"/>
      <c r="B20" s="455"/>
      <c r="C20" s="39"/>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58"/>
      <c r="AO20" s="458"/>
      <c r="AP20" s="458"/>
      <c r="AQ20" s="458"/>
      <c r="AR20" s="458"/>
      <c r="AS20" s="458"/>
      <c r="AT20" s="458"/>
      <c r="AU20" s="458"/>
      <c r="AV20" s="458"/>
      <c r="AW20" s="458"/>
      <c r="AX20" s="458"/>
      <c r="AY20" s="458"/>
      <c r="AZ20" s="458"/>
      <c r="BA20" s="458"/>
      <c r="BB20" s="458"/>
      <c r="BC20" s="458"/>
      <c r="BD20" s="458"/>
      <c r="BE20" s="458"/>
      <c r="BF20" s="458"/>
      <c r="BG20" s="458"/>
      <c r="BH20" s="458"/>
      <c r="BI20" s="458"/>
      <c r="BJ20" s="458"/>
      <c r="BK20" s="458"/>
      <c r="BL20" s="458"/>
      <c r="BM20" s="458"/>
      <c r="BN20" s="458"/>
      <c r="BO20" s="458"/>
      <c r="BP20" s="458"/>
      <c r="BQ20" s="458"/>
      <c r="BR20" s="458"/>
      <c r="BS20" s="458"/>
      <c r="BT20" s="458"/>
      <c r="BU20" s="458"/>
      <c r="BV20" s="458"/>
      <c r="BW20" s="458"/>
      <c r="BX20" s="458"/>
      <c r="BY20" s="458"/>
      <c r="BZ20" s="458"/>
      <c r="CA20" s="458"/>
      <c r="CB20" s="458"/>
      <c r="CC20" s="458"/>
      <c r="CD20" s="458"/>
      <c r="CE20" s="458"/>
      <c r="CF20" s="458"/>
      <c r="CG20" s="458"/>
      <c r="CH20" s="458"/>
      <c r="CI20" s="458"/>
      <c r="CJ20" s="458"/>
      <c r="CK20" s="458"/>
      <c r="CL20" s="458"/>
    </row>
    <row r="21" spans="1:90" s="457" customFormat="1" x14ac:dyDescent="0.2">
      <c r="A21" s="173"/>
      <c r="B21" s="173"/>
      <c r="C21" s="37"/>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458"/>
      <c r="BF21" s="458"/>
      <c r="BG21" s="458"/>
      <c r="BH21" s="458"/>
      <c r="BI21" s="458"/>
      <c r="BJ21" s="458"/>
      <c r="BK21" s="458"/>
      <c r="BL21" s="458"/>
      <c r="BM21" s="458"/>
      <c r="BN21" s="458"/>
      <c r="BO21" s="458"/>
      <c r="BP21" s="458"/>
      <c r="BQ21" s="458"/>
      <c r="BR21" s="458"/>
      <c r="BS21" s="458"/>
      <c r="BT21" s="458"/>
      <c r="BU21" s="458"/>
      <c r="BV21" s="458"/>
      <c r="BW21" s="458"/>
      <c r="BX21" s="458"/>
      <c r="BY21" s="458"/>
      <c r="BZ21" s="458"/>
      <c r="CA21" s="458"/>
      <c r="CB21" s="458"/>
      <c r="CC21" s="458"/>
      <c r="CD21" s="458"/>
      <c r="CE21" s="458"/>
      <c r="CF21" s="458"/>
      <c r="CG21" s="458"/>
      <c r="CH21" s="458"/>
      <c r="CI21" s="458"/>
      <c r="CJ21" s="458"/>
      <c r="CK21" s="458"/>
      <c r="CL21" s="458"/>
    </row>
    <row r="22" spans="1:90" s="457" customFormat="1" x14ac:dyDescent="0.2">
      <c r="A22" s="173"/>
      <c r="B22" s="173"/>
      <c r="C22" s="460"/>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row>
    <row r="23" spans="1:90" s="457" customFormat="1" x14ac:dyDescent="0.2">
      <c r="A23" s="173"/>
      <c r="B23" s="173"/>
      <c r="C23" s="460"/>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7"/>
      <c r="AL23" s="477"/>
      <c r="AM23" s="477"/>
      <c r="AN23" s="477"/>
      <c r="AO23" s="477"/>
      <c r="AP23" s="477"/>
      <c r="AQ23" s="477"/>
      <c r="AR23" s="477"/>
      <c r="AS23" s="477"/>
      <c r="AT23" s="477"/>
      <c r="AU23" s="477"/>
      <c r="AV23" s="477"/>
      <c r="AW23" s="477"/>
      <c r="AX23" s="477"/>
      <c r="AY23" s="477"/>
      <c r="AZ23" s="477"/>
      <c r="BA23" s="477"/>
      <c r="BB23" s="477"/>
      <c r="BC23" s="477"/>
      <c r="BD23" s="477"/>
      <c r="BE23" s="477"/>
      <c r="BF23" s="477"/>
      <c r="BG23" s="477"/>
      <c r="BH23" s="477"/>
      <c r="BI23" s="477"/>
      <c r="BJ23" s="477"/>
      <c r="BK23" s="477"/>
      <c r="BL23" s="477"/>
      <c r="BM23" s="477"/>
      <c r="BN23" s="477"/>
      <c r="BO23" s="477"/>
      <c r="BP23" s="477"/>
      <c r="BQ23" s="477"/>
      <c r="BR23" s="477"/>
      <c r="BS23" s="477"/>
      <c r="BT23" s="477"/>
      <c r="BU23" s="477"/>
      <c r="BV23" s="477"/>
      <c r="BW23" s="477"/>
      <c r="BX23" s="477"/>
      <c r="BY23" s="477"/>
      <c r="BZ23" s="477"/>
      <c r="CA23" s="477"/>
      <c r="CB23" s="477"/>
      <c r="CC23" s="477"/>
      <c r="CD23" s="477"/>
      <c r="CE23" s="477"/>
      <c r="CF23" s="477"/>
      <c r="CG23" s="477"/>
      <c r="CH23" s="477"/>
      <c r="CI23" s="477"/>
      <c r="CJ23" s="477"/>
      <c r="CK23" s="477"/>
      <c r="CL23" s="477"/>
    </row>
    <row r="24" spans="1:90" s="457" customFormat="1" x14ac:dyDescent="0.2">
      <c r="A24" s="173"/>
      <c r="B24" s="173"/>
      <c r="C24" s="460"/>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477"/>
      <c r="BE24" s="477"/>
      <c r="BF24" s="477"/>
      <c r="BG24" s="477"/>
      <c r="BH24" s="477"/>
      <c r="BI24" s="477"/>
      <c r="BJ24" s="477"/>
      <c r="BK24" s="477"/>
      <c r="BL24" s="477"/>
      <c r="BM24" s="477"/>
      <c r="BN24" s="477"/>
      <c r="BO24" s="477"/>
      <c r="BP24" s="477"/>
      <c r="BQ24" s="477"/>
      <c r="BR24" s="477"/>
      <c r="BS24" s="477"/>
      <c r="BT24" s="477"/>
      <c r="BU24" s="477"/>
      <c r="BV24" s="477"/>
      <c r="BW24" s="477"/>
      <c r="BX24" s="477"/>
      <c r="BY24" s="477"/>
      <c r="BZ24" s="477"/>
      <c r="CA24" s="477"/>
      <c r="CB24" s="477"/>
      <c r="CC24" s="477"/>
      <c r="CD24" s="477"/>
      <c r="CE24" s="477"/>
      <c r="CF24" s="477"/>
      <c r="CG24" s="477"/>
      <c r="CH24" s="477"/>
      <c r="CI24" s="477"/>
      <c r="CJ24" s="477"/>
      <c r="CK24" s="477"/>
      <c r="CL24" s="477"/>
    </row>
    <row r="25" spans="1:90" s="457" customFormat="1" x14ac:dyDescent="0.2">
      <c r="A25" s="173"/>
      <c r="B25" s="173"/>
      <c r="C25" s="460"/>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7"/>
      <c r="AM25" s="477"/>
      <c r="AN25" s="477"/>
      <c r="AO25" s="477"/>
      <c r="AP25" s="477"/>
      <c r="AQ25" s="477"/>
      <c r="AR25" s="477"/>
      <c r="AS25" s="477"/>
      <c r="AT25" s="477"/>
      <c r="AU25" s="477"/>
      <c r="AV25" s="477"/>
      <c r="AW25" s="477"/>
      <c r="AX25" s="477"/>
      <c r="AY25" s="477"/>
      <c r="AZ25" s="477"/>
      <c r="BA25" s="477"/>
      <c r="BB25" s="477"/>
      <c r="BC25" s="477"/>
      <c r="BD25" s="477"/>
      <c r="BE25" s="477"/>
      <c r="BF25" s="477"/>
      <c r="BG25" s="477"/>
      <c r="BH25" s="477"/>
      <c r="BI25" s="477"/>
      <c r="BJ25" s="477"/>
      <c r="BK25" s="477"/>
      <c r="BL25" s="477"/>
      <c r="BM25" s="477"/>
      <c r="BN25" s="477"/>
      <c r="BO25" s="477"/>
      <c r="BP25" s="477"/>
      <c r="BQ25" s="477"/>
      <c r="BR25" s="477"/>
      <c r="BS25" s="477"/>
      <c r="BT25" s="477"/>
      <c r="BU25" s="477"/>
      <c r="BV25" s="477"/>
      <c r="BW25" s="477"/>
      <c r="BX25" s="477"/>
      <c r="BY25" s="477"/>
      <c r="BZ25" s="477"/>
      <c r="CA25" s="477"/>
      <c r="CB25" s="477"/>
      <c r="CC25" s="477"/>
      <c r="CD25" s="477"/>
      <c r="CE25" s="477"/>
      <c r="CF25" s="477"/>
      <c r="CG25" s="477"/>
      <c r="CH25" s="477"/>
      <c r="CI25" s="477"/>
      <c r="CJ25" s="477"/>
      <c r="CK25" s="477"/>
      <c r="CL25" s="477"/>
    </row>
    <row r="26" spans="1:90" s="457" customFormat="1" x14ac:dyDescent="0.2">
      <c r="A26" s="173"/>
      <c r="B26" s="173"/>
      <c r="C26" s="460"/>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477"/>
      <c r="BA26" s="477"/>
      <c r="BB26" s="477"/>
      <c r="BC26" s="477"/>
      <c r="BD26" s="477"/>
      <c r="BE26" s="477"/>
      <c r="BF26" s="477"/>
      <c r="BG26" s="477"/>
      <c r="BH26" s="477"/>
      <c r="BI26" s="477"/>
      <c r="BJ26" s="477"/>
      <c r="BK26" s="477"/>
      <c r="BL26" s="477"/>
      <c r="BM26" s="477"/>
      <c r="BN26" s="477"/>
      <c r="BO26" s="477"/>
      <c r="BP26" s="477"/>
      <c r="BQ26" s="477"/>
      <c r="BR26" s="477"/>
      <c r="BS26" s="477"/>
      <c r="BT26" s="477"/>
      <c r="BU26" s="477"/>
      <c r="BV26" s="477"/>
      <c r="BW26" s="477"/>
      <c r="BX26" s="477"/>
      <c r="BY26" s="477"/>
      <c r="BZ26" s="477"/>
      <c r="CA26" s="477"/>
      <c r="CB26" s="477"/>
      <c r="CC26" s="477"/>
      <c r="CD26" s="477"/>
      <c r="CE26" s="477"/>
      <c r="CF26" s="477"/>
      <c r="CG26" s="477"/>
      <c r="CH26" s="477"/>
      <c r="CI26" s="477"/>
      <c r="CJ26" s="477"/>
      <c r="CK26" s="477"/>
      <c r="CL26" s="477"/>
    </row>
    <row r="27" spans="1:90" x14ac:dyDescent="0.2">
      <c r="B27" s="27"/>
      <c r="C27" s="132"/>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478"/>
      <c r="BA27" s="478"/>
      <c r="BB27" s="478"/>
      <c r="BC27" s="478"/>
      <c r="BD27" s="478"/>
      <c r="BE27" s="478"/>
      <c r="BF27" s="478"/>
      <c r="BG27" s="478"/>
      <c r="BH27" s="478"/>
      <c r="BI27" s="478"/>
      <c r="BJ27" s="478"/>
      <c r="BK27" s="478"/>
      <c r="BL27" s="478"/>
      <c r="BM27" s="478"/>
      <c r="BN27" s="478"/>
      <c r="BO27" s="478"/>
      <c r="BP27" s="478"/>
      <c r="BQ27" s="478"/>
      <c r="BR27" s="478"/>
      <c r="BS27" s="478"/>
      <c r="BT27" s="478"/>
      <c r="BU27" s="478"/>
      <c r="BV27" s="478"/>
      <c r="BW27" s="478"/>
      <c r="BX27" s="478"/>
      <c r="BY27" s="478"/>
      <c r="BZ27" s="478"/>
      <c r="CA27" s="478"/>
      <c r="CB27" s="478"/>
      <c r="CC27" s="478"/>
      <c r="CD27" s="478"/>
      <c r="CE27" s="478"/>
      <c r="CF27" s="478"/>
      <c r="CG27" s="478"/>
      <c r="CH27" s="478"/>
      <c r="CI27" s="478"/>
      <c r="CJ27" s="478"/>
      <c r="CK27" s="478"/>
      <c r="CL27" s="478"/>
    </row>
    <row r="28" spans="1:90" x14ac:dyDescent="0.2">
      <c r="B28" s="27"/>
      <c r="C28" s="132"/>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8"/>
      <c r="BE28" s="478"/>
      <c r="BF28" s="478"/>
      <c r="BG28" s="478"/>
      <c r="BH28" s="478"/>
      <c r="BI28" s="478"/>
      <c r="BJ28" s="478"/>
      <c r="BK28" s="478"/>
      <c r="BL28" s="478"/>
      <c r="BM28" s="478"/>
      <c r="BN28" s="478"/>
      <c r="BO28" s="478"/>
      <c r="BP28" s="478"/>
      <c r="BQ28" s="478"/>
      <c r="BR28" s="478"/>
      <c r="BS28" s="478"/>
      <c r="BT28" s="478"/>
      <c r="BU28" s="478"/>
      <c r="BV28" s="478"/>
      <c r="BW28" s="478"/>
      <c r="BX28" s="478"/>
      <c r="BY28" s="478"/>
      <c r="BZ28" s="478"/>
      <c r="CA28" s="478"/>
      <c r="CB28" s="478"/>
      <c r="CC28" s="478"/>
      <c r="CD28" s="478"/>
      <c r="CE28" s="478"/>
      <c r="CF28" s="478"/>
      <c r="CG28" s="478"/>
      <c r="CH28" s="478"/>
      <c r="CI28" s="478"/>
      <c r="CJ28" s="478"/>
      <c r="CK28" s="478"/>
      <c r="CL28" s="478"/>
    </row>
    <row r="29" spans="1:90" x14ac:dyDescent="0.2">
      <c r="B29" s="27"/>
      <c r="C29" s="132"/>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8"/>
      <c r="BC29" s="478"/>
      <c r="BD29" s="478"/>
      <c r="BE29" s="478"/>
      <c r="BF29" s="478"/>
      <c r="BG29" s="478"/>
      <c r="BH29" s="478"/>
      <c r="BI29" s="478"/>
      <c r="BJ29" s="478"/>
      <c r="BK29" s="478"/>
      <c r="BL29" s="478"/>
      <c r="BM29" s="478"/>
      <c r="BN29" s="478"/>
      <c r="BO29" s="478"/>
      <c r="BP29" s="478"/>
      <c r="BQ29" s="478"/>
      <c r="BR29" s="478"/>
      <c r="BS29" s="478"/>
      <c r="BT29" s="478"/>
      <c r="BU29" s="478"/>
      <c r="BV29" s="478"/>
      <c r="BW29" s="478"/>
      <c r="BX29" s="478"/>
      <c r="BY29" s="478"/>
      <c r="BZ29" s="478"/>
      <c r="CA29" s="478"/>
      <c r="CB29" s="478"/>
      <c r="CC29" s="478"/>
      <c r="CD29" s="478"/>
      <c r="CE29" s="478"/>
      <c r="CF29" s="478"/>
      <c r="CG29" s="478"/>
      <c r="CH29" s="478"/>
      <c r="CI29" s="478"/>
      <c r="CJ29" s="478"/>
      <c r="CK29" s="478"/>
      <c r="CL29" s="478"/>
    </row>
    <row r="30" spans="1:90" x14ac:dyDescent="0.2">
      <c r="A30" s="487"/>
      <c r="B30" s="7"/>
      <c r="C30" s="132"/>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478"/>
      <c r="BA30" s="478"/>
      <c r="BB30" s="478"/>
      <c r="BC30" s="478"/>
      <c r="BD30" s="478"/>
      <c r="BE30" s="478"/>
      <c r="BF30" s="478"/>
      <c r="BG30" s="478"/>
      <c r="BH30" s="478"/>
      <c r="BI30" s="478"/>
      <c r="BJ30" s="478"/>
      <c r="BK30" s="478"/>
      <c r="BL30" s="478"/>
      <c r="BM30" s="478"/>
      <c r="BN30" s="478"/>
      <c r="BO30" s="478"/>
      <c r="BP30" s="478"/>
      <c r="BQ30" s="478"/>
      <c r="BR30" s="478"/>
      <c r="BS30" s="478"/>
      <c r="BT30" s="478"/>
      <c r="BU30" s="478"/>
      <c r="BV30" s="478"/>
      <c r="BW30" s="478"/>
      <c r="BX30" s="478"/>
      <c r="BY30" s="478"/>
      <c r="BZ30" s="478"/>
      <c r="CA30" s="478"/>
      <c r="CB30" s="478"/>
      <c r="CC30" s="478"/>
      <c r="CD30" s="478"/>
      <c r="CE30" s="478"/>
      <c r="CF30" s="478"/>
      <c r="CG30" s="478"/>
      <c r="CH30" s="478"/>
      <c r="CI30" s="478"/>
      <c r="CJ30" s="478"/>
      <c r="CK30" s="478"/>
      <c r="CL30" s="478"/>
    </row>
    <row r="31" spans="1:90" x14ac:dyDescent="0.2">
      <c r="A31" s="487"/>
      <c r="B31" s="7"/>
      <c r="C31" s="132"/>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478"/>
      <c r="BA31" s="478"/>
      <c r="BB31" s="478"/>
      <c r="BC31" s="478"/>
      <c r="BD31" s="478"/>
      <c r="BE31" s="478"/>
      <c r="BF31" s="478"/>
      <c r="BG31" s="478"/>
      <c r="BH31" s="478"/>
      <c r="BI31" s="478"/>
      <c r="BJ31" s="478"/>
      <c r="BK31" s="478"/>
      <c r="BL31" s="478"/>
      <c r="BM31" s="478"/>
      <c r="BN31" s="478"/>
      <c r="BO31" s="478"/>
      <c r="BP31" s="478"/>
      <c r="BQ31" s="478"/>
      <c r="BR31" s="478"/>
      <c r="BS31" s="478"/>
      <c r="BT31" s="478"/>
      <c r="BU31" s="478"/>
      <c r="BV31" s="478"/>
      <c r="BW31" s="478"/>
      <c r="BX31" s="478"/>
      <c r="BY31" s="478"/>
      <c r="BZ31" s="478"/>
      <c r="CA31" s="478"/>
      <c r="CB31" s="478"/>
      <c r="CC31" s="478"/>
      <c r="CD31" s="478"/>
      <c r="CE31" s="478"/>
      <c r="CF31" s="478"/>
      <c r="CG31" s="478"/>
      <c r="CH31" s="478"/>
      <c r="CI31" s="155"/>
      <c r="CJ31" s="478"/>
      <c r="CK31" s="478"/>
      <c r="CL31" s="478"/>
    </row>
    <row r="32" spans="1:90" x14ac:dyDescent="0.2">
      <c r="A32" s="487"/>
      <c r="B32" s="7"/>
      <c r="C32" s="97"/>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c r="BI32" s="478"/>
      <c r="BJ32" s="478"/>
      <c r="BK32" s="478"/>
      <c r="BL32" s="478"/>
      <c r="BM32" s="478"/>
      <c r="BN32" s="478"/>
      <c r="BO32" s="478"/>
      <c r="BP32" s="478"/>
      <c r="BQ32" s="478"/>
      <c r="BR32" s="478"/>
      <c r="BS32" s="478"/>
      <c r="BT32" s="478"/>
      <c r="BU32" s="478"/>
      <c r="BV32" s="478"/>
      <c r="BW32" s="478"/>
      <c r="BX32" s="478"/>
      <c r="BY32" s="478"/>
      <c r="BZ32" s="478"/>
      <c r="CA32" s="478"/>
      <c r="CB32" s="478"/>
      <c r="CC32" s="478"/>
      <c r="CD32" s="478"/>
      <c r="CE32" s="478"/>
      <c r="CF32" s="478"/>
      <c r="CG32" s="478"/>
      <c r="CH32" s="478"/>
      <c r="CI32" s="155"/>
      <c r="CJ32" s="478"/>
      <c r="CK32" s="478"/>
      <c r="CL32" s="478"/>
    </row>
    <row r="33" spans="1:90" x14ac:dyDescent="0.2">
      <c r="A33" s="487"/>
      <c r="B33" s="7"/>
      <c r="C33" s="132"/>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row>
    <row r="34" spans="1:90" x14ac:dyDescent="0.2">
      <c r="A34" s="487"/>
      <c r="B34" s="7"/>
      <c r="C34" s="132"/>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row>
    <row r="35" spans="1:90" x14ac:dyDescent="0.2">
      <c r="A35" s="487"/>
      <c r="B35" s="7"/>
      <c r="C35" s="7"/>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row>
    <row r="37" spans="1:90" x14ac:dyDescent="0.2">
      <c r="C37" s="157"/>
    </row>
    <row r="497" spans="1:1" x14ac:dyDescent="0.2">
      <c r="A497" s="27" t="s">
        <v>117</v>
      </c>
    </row>
  </sheetData>
  <mergeCells count="88">
    <mergeCell ref="J1:J2"/>
    <mergeCell ref="D1:D2"/>
    <mergeCell ref="E1:E2"/>
    <mergeCell ref="F1:F2"/>
    <mergeCell ref="I1:I2"/>
    <mergeCell ref="H1:H2"/>
    <mergeCell ref="G1:G2"/>
    <mergeCell ref="K1:K2"/>
    <mergeCell ref="L1:L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 ref="AL1:AL2"/>
    <mergeCell ref="AM1:AM2"/>
    <mergeCell ref="AN1:AN2"/>
    <mergeCell ref="AO1:AO2"/>
    <mergeCell ref="AP1:AP2"/>
    <mergeCell ref="AQ1:AQ2"/>
    <mergeCell ref="AR1:AR2"/>
    <mergeCell ref="AS1:AS2"/>
    <mergeCell ref="AT1:AT2"/>
    <mergeCell ref="AU1:AU2"/>
    <mergeCell ref="AV1:AV2"/>
    <mergeCell ref="AW1:AW2"/>
    <mergeCell ref="AX1:AX2"/>
    <mergeCell ref="AY1:AY2"/>
    <mergeCell ref="AZ1:AZ2"/>
    <mergeCell ref="BA1:BA2"/>
    <mergeCell ref="BB1:BB2"/>
    <mergeCell ref="BC1:BC2"/>
    <mergeCell ref="BD1:BD2"/>
    <mergeCell ref="BE1:BE2"/>
    <mergeCell ref="BF1:BF2"/>
    <mergeCell ref="BG1:BG2"/>
    <mergeCell ref="BH1:BH2"/>
    <mergeCell ref="BJ1:BJ2"/>
    <mergeCell ref="BK1:BK2"/>
    <mergeCell ref="BL1:BL2"/>
    <mergeCell ref="BV1:BV2"/>
    <mergeCell ref="BM1:BM2"/>
    <mergeCell ref="BN1:BN2"/>
    <mergeCell ref="BO1:BO2"/>
    <mergeCell ref="BP1:BP2"/>
    <mergeCell ref="BQ1:BQ2"/>
    <mergeCell ref="BR1:BR2"/>
    <mergeCell ref="A2:C2"/>
    <mergeCell ref="CE1:CE2"/>
    <mergeCell ref="CF1:CF2"/>
    <mergeCell ref="CK1:CK2"/>
    <mergeCell ref="CA1:CA2"/>
    <mergeCell ref="BY1:BY2"/>
    <mergeCell ref="BZ1:BZ2"/>
    <mergeCell ref="BS1:BS2"/>
    <mergeCell ref="BT1:BT2"/>
    <mergeCell ref="BU1:BU2"/>
    <mergeCell ref="CB1:CB2"/>
    <mergeCell ref="CC1:CC2"/>
    <mergeCell ref="CD1:CD2"/>
    <mergeCell ref="BW1:BW2"/>
    <mergeCell ref="BX1:BX2"/>
    <mergeCell ref="BI1:BI2"/>
    <mergeCell ref="CL1:CL2"/>
    <mergeCell ref="CG1:CG2"/>
    <mergeCell ref="CH1:CH2"/>
    <mergeCell ref="CI1:CI2"/>
    <mergeCell ref="CJ1:CJ2"/>
  </mergeCells>
  <phoneticPr fontId="2" type="noConversion"/>
  <pageMargins left="0.94488188976377963" right="0.19685039370078741" top="1.0629921259842521" bottom="0.74803149606299213" header="0.27559055118110237" footer="0.35433070866141736"/>
  <pageSetup scale="80" firstPageNumber="77" orientation="landscape" errors="NA" r:id="rId1"/>
  <headerFooter alignWithMargins="0">
    <oddHeader>&amp;L&amp;G&amp;R2013 Yearbook of
Electricity Distributors</oddHeader>
    <oddFooter>&amp;C&amp;P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5"/>
  </sheetPr>
  <dimension ref="A1:CZ497"/>
  <sheetViews>
    <sheetView showGridLines="0" view="pageBreakPreview" zoomScale="60" zoomScaleNormal="100" workbookViewId="0">
      <selection activeCell="E40" sqref="E40"/>
    </sheetView>
  </sheetViews>
  <sheetFormatPr defaultColWidth="19.140625" defaultRowHeight="12.75" x14ac:dyDescent="0.2"/>
  <cols>
    <col min="1" max="1" width="0.140625" style="2" customWidth="1"/>
    <col min="2" max="2" width="51.85546875" style="50" customWidth="1"/>
    <col min="3" max="3" width="18" style="164" customWidth="1"/>
    <col min="4" max="4" width="4.28515625" style="164" customWidth="1"/>
    <col min="5" max="5" width="20.7109375" style="9" customWidth="1"/>
    <col min="6" max="7" width="20.7109375" style="2" customWidth="1"/>
    <col min="8" max="8" width="20.7109375" style="9" customWidth="1"/>
    <col min="9" max="9" width="20.42578125" style="9" customWidth="1"/>
    <col min="10" max="10" width="29.28515625" style="7" customWidth="1"/>
    <col min="11" max="11" width="20.42578125" style="9" customWidth="1"/>
    <col min="12" max="13" width="20.42578125" style="2" customWidth="1"/>
    <col min="14" max="14" width="20.7109375" style="2" customWidth="1"/>
    <col min="15" max="15" width="20.42578125" style="2" customWidth="1"/>
    <col min="16" max="16" width="20.7109375" style="9" customWidth="1"/>
    <col min="17" max="18" width="20.7109375" style="2" customWidth="1"/>
    <col min="19" max="19" width="23.140625" style="2" customWidth="1"/>
    <col min="20" max="21" width="20.5703125" style="2" customWidth="1"/>
    <col min="22" max="22" width="24" style="2" customWidth="1"/>
    <col min="23" max="51" width="20.5703125" style="2" customWidth="1"/>
    <col min="52" max="85" width="19.140625" style="2" customWidth="1"/>
    <col min="86" max="86" width="19.140625" style="74" customWidth="1"/>
    <col min="87" max="88" width="19.140625" style="104" customWidth="1"/>
    <col min="89" max="104" width="19.140625" style="9" customWidth="1"/>
    <col min="105" max="16384" width="19.140625" style="2"/>
  </cols>
  <sheetData>
    <row r="1" spans="1:88" ht="16.5" x14ac:dyDescent="0.25">
      <c r="B1" s="400" t="s">
        <v>142</v>
      </c>
      <c r="F1" s="9"/>
      <c r="G1" s="9"/>
      <c r="J1" s="9"/>
      <c r="K1" s="9" t="s">
        <v>212</v>
      </c>
      <c r="U1" s="15"/>
      <c r="CF1" s="73"/>
      <c r="CH1" s="73"/>
      <c r="CI1" s="103"/>
      <c r="CJ1" s="103"/>
    </row>
    <row r="2" spans="1:88" x14ac:dyDescent="0.2">
      <c r="D2" s="327"/>
      <c r="F2" s="9"/>
      <c r="G2" s="9"/>
      <c r="J2" s="9"/>
      <c r="CF2" s="74"/>
    </row>
    <row r="3" spans="1:88" x14ac:dyDescent="0.2">
      <c r="A3" s="3"/>
      <c r="D3" s="328"/>
      <c r="F3" s="9"/>
      <c r="G3" s="9"/>
      <c r="J3" s="9"/>
      <c r="CF3" s="74"/>
    </row>
    <row r="4" spans="1:88" ht="12.75" customHeight="1" x14ac:dyDescent="0.25">
      <c r="A4" s="6"/>
      <c r="B4" s="443" t="s">
        <v>125</v>
      </c>
      <c r="C4" s="480" t="s">
        <v>186</v>
      </c>
      <c r="D4" s="329"/>
      <c r="F4" s="9"/>
      <c r="G4" s="9"/>
      <c r="J4" s="9"/>
      <c r="CF4" s="74"/>
    </row>
    <row r="5" spans="1:88" ht="14.25" customHeight="1" x14ac:dyDescent="0.2">
      <c r="A5" s="11"/>
      <c r="C5" s="531" t="s">
        <v>347</v>
      </c>
      <c r="E5" s="113"/>
      <c r="F5" s="81"/>
      <c r="G5" s="81"/>
      <c r="H5" s="94"/>
      <c r="I5" s="100"/>
      <c r="J5" s="126"/>
      <c r="K5" s="100"/>
      <c r="L5" s="81"/>
      <c r="M5" s="81"/>
      <c r="N5" s="81"/>
      <c r="O5" s="81"/>
      <c r="P5" s="100"/>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2"/>
      <c r="CG5" s="81"/>
      <c r="CH5" s="82"/>
      <c r="CI5" s="105"/>
      <c r="CJ5" s="105"/>
    </row>
    <row r="6" spans="1:88" ht="10.5" customHeight="1" x14ac:dyDescent="0.2">
      <c r="A6" s="11"/>
      <c r="B6" s="353"/>
      <c r="C6" s="330"/>
      <c r="D6" s="330"/>
      <c r="E6" s="94"/>
      <c r="F6" s="81"/>
      <c r="G6" s="81"/>
      <c r="H6" s="94"/>
      <c r="I6" s="100"/>
      <c r="J6" s="126"/>
      <c r="K6" s="100"/>
      <c r="L6" s="81"/>
      <c r="M6" s="81"/>
      <c r="N6" s="81"/>
      <c r="O6" s="81"/>
      <c r="P6" s="100"/>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2"/>
      <c r="CG6" s="81"/>
      <c r="CH6" s="82"/>
      <c r="CI6" s="105"/>
      <c r="CJ6" s="105"/>
    </row>
    <row r="7" spans="1:88" ht="14.25" x14ac:dyDescent="0.2">
      <c r="B7" s="444" t="s">
        <v>58</v>
      </c>
      <c r="C7" s="337">
        <v>291319863.1500001</v>
      </c>
      <c r="D7" s="331"/>
      <c r="E7" s="95"/>
      <c r="F7" s="21"/>
      <c r="G7" s="21"/>
      <c r="H7" s="95"/>
      <c r="I7" s="85"/>
      <c r="J7" s="98"/>
      <c r="K7" s="85"/>
      <c r="L7" s="21"/>
      <c r="M7" s="21"/>
      <c r="N7" s="21"/>
      <c r="O7" s="21"/>
      <c r="P7" s="85"/>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83"/>
      <c r="CG7" s="21"/>
      <c r="CH7" s="83"/>
      <c r="CI7" s="106"/>
      <c r="CJ7" s="106"/>
    </row>
    <row r="8" spans="1:88" ht="14.25" x14ac:dyDescent="0.2">
      <c r="B8" s="444" t="s">
        <v>59</v>
      </c>
      <c r="C8" s="230">
        <v>3354902381.4999986</v>
      </c>
      <c r="D8" s="331"/>
      <c r="E8" s="95"/>
      <c r="F8" s="21"/>
      <c r="G8" s="21"/>
      <c r="H8" s="95"/>
      <c r="I8" s="85"/>
      <c r="J8" s="98"/>
      <c r="K8" s="85"/>
      <c r="L8" s="21"/>
      <c r="M8" s="21"/>
      <c r="N8" s="21"/>
      <c r="O8" s="21"/>
      <c r="P8" s="85"/>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83"/>
      <c r="CG8" s="21"/>
      <c r="CH8" s="83"/>
      <c r="CI8" s="106"/>
      <c r="CJ8" s="106"/>
    </row>
    <row r="9" spans="1:88" ht="14.25" x14ac:dyDescent="0.2">
      <c r="A9" s="11" t="s">
        <v>150</v>
      </c>
      <c r="B9" s="444" t="s">
        <v>60</v>
      </c>
      <c r="C9" s="230">
        <v>92839143.429999992</v>
      </c>
      <c r="D9" s="331"/>
      <c r="E9" s="95"/>
      <c r="F9" s="21"/>
      <c r="G9" s="21"/>
      <c r="H9" s="95"/>
      <c r="I9" s="85"/>
      <c r="J9" s="98"/>
      <c r="K9" s="85"/>
      <c r="L9" s="21"/>
      <c r="M9" s="21"/>
      <c r="N9" s="21"/>
      <c r="O9" s="21"/>
      <c r="P9" s="85"/>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83"/>
      <c r="CG9" s="21"/>
      <c r="CH9" s="83"/>
      <c r="CI9" s="106"/>
      <c r="CJ9" s="106"/>
    </row>
    <row r="10" spans="1:88" ht="14.25" x14ac:dyDescent="0.2">
      <c r="A10" s="11"/>
      <c r="B10" s="444" t="s">
        <v>304</v>
      </c>
      <c r="C10" s="230">
        <v>17920252293.320004</v>
      </c>
      <c r="D10" s="331"/>
      <c r="E10" s="95"/>
      <c r="F10" s="21"/>
      <c r="G10" s="21"/>
      <c r="H10" s="95"/>
      <c r="I10" s="85"/>
      <c r="J10" s="98"/>
      <c r="K10" s="85"/>
      <c r="L10" s="21"/>
      <c r="M10" s="21"/>
      <c r="N10" s="21"/>
      <c r="O10" s="21"/>
      <c r="P10" s="85"/>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83"/>
      <c r="CG10" s="21"/>
      <c r="CH10" s="83"/>
      <c r="CI10" s="106"/>
      <c r="CJ10" s="106"/>
    </row>
    <row r="11" spans="1:88" ht="14.25" x14ac:dyDescent="0.2">
      <c r="A11" s="11" t="s">
        <v>114</v>
      </c>
      <c r="B11" s="445" t="s">
        <v>61</v>
      </c>
      <c r="C11" s="230">
        <v>85798928.040000021</v>
      </c>
      <c r="D11" s="331"/>
      <c r="E11" s="98"/>
      <c r="F11" s="21"/>
      <c r="G11" s="21"/>
      <c r="H11" s="85"/>
      <c r="I11" s="85"/>
      <c r="J11" s="98"/>
      <c r="K11" s="85"/>
      <c r="L11" s="21"/>
      <c r="M11" s="21"/>
      <c r="N11" s="21"/>
      <c r="O11" s="21"/>
      <c r="P11" s="85"/>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83"/>
      <c r="CG11" s="21"/>
      <c r="CH11" s="83"/>
      <c r="CI11" s="106"/>
      <c r="CJ11" s="106"/>
    </row>
    <row r="12" spans="1:88" ht="15" x14ac:dyDescent="0.25">
      <c r="B12" s="446" t="s">
        <v>78</v>
      </c>
      <c r="C12" s="447">
        <v>21745112609.440002</v>
      </c>
      <c r="D12" s="331"/>
      <c r="E12" s="97"/>
      <c r="F12" s="21"/>
      <c r="G12" s="21"/>
      <c r="H12" s="97"/>
      <c r="I12" s="85"/>
      <c r="J12" s="98"/>
      <c r="K12" s="85"/>
      <c r="L12" s="21"/>
      <c r="M12" s="21"/>
      <c r="N12" s="21"/>
      <c r="O12" s="21"/>
      <c r="P12" s="85"/>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83"/>
      <c r="CG12" s="21"/>
      <c r="CH12" s="83"/>
      <c r="CI12" s="106"/>
      <c r="CJ12" s="106"/>
    </row>
    <row r="13" spans="1:88" ht="14.25" x14ac:dyDescent="0.2">
      <c r="A13" s="11" t="s">
        <v>121</v>
      </c>
      <c r="B13" s="448" t="s">
        <v>62</v>
      </c>
      <c r="C13" s="449">
        <v>24566366542.129997</v>
      </c>
      <c r="D13" s="332"/>
      <c r="E13" s="98"/>
      <c r="F13" s="99"/>
      <c r="G13" s="99"/>
      <c r="H13" s="98"/>
      <c r="I13" s="85"/>
      <c r="J13" s="98"/>
      <c r="K13" s="85"/>
      <c r="L13" s="21"/>
      <c r="M13" s="21"/>
      <c r="N13" s="21"/>
      <c r="O13" s="21"/>
      <c r="P13" s="85"/>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83"/>
      <c r="CG13" s="21"/>
      <c r="CH13" s="83"/>
      <c r="CI13" s="106"/>
      <c r="CJ13" s="106"/>
    </row>
    <row r="14" spans="1:88" ht="14.25" x14ac:dyDescent="0.2">
      <c r="A14" s="11" t="s">
        <v>290</v>
      </c>
      <c r="B14" s="445" t="s">
        <v>66</v>
      </c>
      <c r="C14" s="450">
        <v>-9336442561.7000008</v>
      </c>
      <c r="D14" s="334"/>
      <c r="E14" s="98"/>
      <c r="F14" s="99"/>
      <c r="G14" s="99"/>
      <c r="H14" s="98"/>
      <c r="I14" s="85"/>
      <c r="J14" s="98"/>
      <c r="K14" s="85"/>
      <c r="L14" s="21"/>
      <c r="M14" s="21"/>
      <c r="N14" s="21"/>
      <c r="O14" s="21"/>
      <c r="P14" s="85"/>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83"/>
      <c r="CG14" s="21"/>
      <c r="CH14" s="83"/>
      <c r="CI14" s="106"/>
      <c r="CJ14" s="106"/>
    </row>
    <row r="15" spans="1:88" ht="15" customHeight="1" x14ac:dyDescent="0.2">
      <c r="B15" s="444"/>
      <c r="C15" s="230">
        <v>15229923980.429996</v>
      </c>
      <c r="D15" s="331"/>
      <c r="E15" s="21"/>
      <c r="F15" s="21"/>
      <c r="G15" s="21"/>
      <c r="H15" s="21"/>
      <c r="I15" s="85"/>
      <c r="J15" s="98"/>
      <c r="K15" s="85"/>
      <c r="L15" s="21"/>
      <c r="M15" s="21"/>
      <c r="N15" s="21"/>
      <c r="O15" s="21"/>
      <c r="P15" s="85"/>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83"/>
      <c r="CG15" s="21"/>
      <c r="CH15" s="83"/>
      <c r="CI15" s="106"/>
      <c r="CJ15" s="106"/>
    </row>
    <row r="16" spans="1:88" ht="14.25" x14ac:dyDescent="0.2">
      <c r="A16" s="11" t="s">
        <v>224</v>
      </c>
      <c r="B16" s="445" t="s">
        <v>372</v>
      </c>
      <c r="C16" s="230">
        <v>1158717033.53</v>
      </c>
      <c r="D16" s="331"/>
      <c r="E16" s="96"/>
      <c r="F16" s="21"/>
      <c r="G16" s="21"/>
      <c r="H16" s="96"/>
      <c r="I16" s="85"/>
      <c r="J16" s="98"/>
      <c r="K16" s="85"/>
      <c r="L16" s="21"/>
      <c r="M16" s="21"/>
      <c r="N16" s="21"/>
      <c r="O16" s="21"/>
      <c r="P16" s="85"/>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83"/>
      <c r="CG16" s="21"/>
      <c r="CH16" s="83"/>
      <c r="CI16" s="106"/>
      <c r="CJ16" s="106"/>
    </row>
    <row r="17" spans="1:88" ht="14.25" x14ac:dyDescent="0.2">
      <c r="A17" s="11" t="s">
        <v>212</v>
      </c>
      <c r="B17" s="445" t="s">
        <v>119</v>
      </c>
      <c r="C17" s="230">
        <v>16200452.620000001</v>
      </c>
      <c r="D17" s="331"/>
      <c r="E17" s="96"/>
      <c r="F17" s="21"/>
      <c r="G17" s="21"/>
      <c r="H17" s="96"/>
      <c r="I17" s="85"/>
      <c r="J17" s="98"/>
      <c r="K17" s="85"/>
      <c r="L17" s="21"/>
      <c r="M17" s="21"/>
      <c r="N17" s="21"/>
      <c r="O17" s="21"/>
      <c r="P17" s="85"/>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83"/>
      <c r="CG17" s="21"/>
      <c r="CH17" s="83"/>
      <c r="CI17" s="106"/>
      <c r="CJ17" s="106"/>
    </row>
    <row r="18" spans="1:88" ht="14.25" x14ac:dyDescent="0.2">
      <c r="A18" s="11" t="s">
        <v>151</v>
      </c>
      <c r="B18" s="445" t="s">
        <v>173</v>
      </c>
      <c r="C18" s="449">
        <v>700491214.81999993</v>
      </c>
      <c r="D18" s="332"/>
      <c r="E18" s="85"/>
      <c r="F18" s="21"/>
      <c r="G18" s="21"/>
      <c r="H18" s="85"/>
      <c r="I18" s="85"/>
      <c r="J18" s="98"/>
      <c r="K18" s="85"/>
      <c r="L18" s="21"/>
      <c r="M18" s="21"/>
      <c r="N18" s="21"/>
      <c r="O18" s="21"/>
      <c r="P18" s="85"/>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83"/>
      <c r="CG18" s="21"/>
      <c r="CH18" s="83"/>
      <c r="CI18" s="106"/>
      <c r="CJ18" s="106"/>
    </row>
    <row r="19" spans="1:88" ht="21.75" customHeight="1" thickBot="1" x14ac:dyDescent="0.3">
      <c r="A19" s="11"/>
      <c r="B19" s="451" t="s">
        <v>152</v>
      </c>
      <c r="C19" s="481">
        <v>38850445290.839996</v>
      </c>
      <c r="D19" s="331"/>
      <c r="E19" s="101"/>
      <c r="F19" s="21"/>
      <c r="G19" s="21"/>
      <c r="H19" s="101"/>
      <c r="I19" s="85"/>
      <c r="J19" s="98"/>
      <c r="K19" s="85"/>
      <c r="L19" s="21"/>
      <c r="M19" s="21"/>
      <c r="N19" s="21"/>
      <c r="O19" s="21"/>
      <c r="P19" s="85"/>
      <c r="Q19" s="21"/>
      <c r="R19" s="21"/>
      <c r="S19" s="21"/>
      <c r="T19" s="21"/>
      <c r="U19" s="21">
        <f>U10+U16+U15+U17+1</f>
        <v>1</v>
      </c>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83"/>
      <c r="CG19" s="21"/>
      <c r="CH19" s="83"/>
      <c r="CI19" s="106"/>
      <c r="CJ19" s="106"/>
    </row>
    <row r="20" spans="1:88" ht="21" customHeight="1" thickTop="1" x14ac:dyDescent="0.2">
      <c r="A20" s="11" t="s">
        <v>152</v>
      </c>
      <c r="B20" s="445" t="s">
        <v>67</v>
      </c>
      <c r="C20" s="230">
        <v>2144913340.55</v>
      </c>
      <c r="D20" s="333"/>
      <c r="E20" s="98"/>
      <c r="F20" s="21"/>
      <c r="G20" s="21"/>
      <c r="H20" s="98"/>
      <c r="I20" s="85"/>
      <c r="J20" s="98"/>
      <c r="K20" s="85"/>
      <c r="L20" s="21"/>
      <c r="M20" s="21"/>
      <c r="N20" s="21"/>
      <c r="O20" s="21"/>
      <c r="P20" s="85"/>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83"/>
      <c r="CG20" s="21"/>
      <c r="CH20" s="83"/>
      <c r="CI20" s="106"/>
      <c r="CJ20" s="106"/>
    </row>
    <row r="21" spans="1:88" ht="14.25" x14ac:dyDescent="0.2">
      <c r="A21" s="128" t="s">
        <v>147</v>
      </c>
      <c r="B21" s="445" t="s">
        <v>68</v>
      </c>
      <c r="C21" s="230">
        <v>181222758.81999999</v>
      </c>
      <c r="D21" s="333"/>
      <c r="E21" s="100"/>
      <c r="F21" s="81"/>
      <c r="G21" s="81"/>
      <c r="H21" s="100"/>
      <c r="I21" s="100"/>
      <c r="J21" s="126"/>
      <c r="K21" s="100"/>
      <c r="L21" s="81"/>
      <c r="M21" s="81"/>
      <c r="N21" s="81"/>
      <c r="O21" s="81"/>
      <c r="P21" s="100"/>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2"/>
      <c r="CG21" s="81"/>
      <c r="CH21" s="82"/>
      <c r="CI21" s="105"/>
      <c r="CJ21" s="105"/>
    </row>
    <row r="22" spans="1:88" ht="14.25" x14ac:dyDescent="0.2">
      <c r="A22" s="129" t="s">
        <v>148</v>
      </c>
      <c r="B22" s="445" t="s">
        <v>305</v>
      </c>
      <c r="C22" s="230">
        <v>18819140266.749992</v>
      </c>
      <c r="D22" s="333"/>
      <c r="E22" s="100"/>
      <c r="F22" s="81"/>
      <c r="G22" s="81"/>
      <c r="H22" s="100"/>
      <c r="I22" s="100"/>
      <c r="J22" s="126"/>
      <c r="K22" s="100"/>
      <c r="L22" s="81"/>
      <c r="M22" s="81" t="e">
        <v>#N/A</v>
      </c>
      <c r="N22" s="81"/>
      <c r="O22" s="81"/>
      <c r="P22" s="100"/>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2"/>
      <c r="CG22" s="81"/>
      <c r="CH22" s="82"/>
      <c r="CI22" s="105"/>
      <c r="CJ22" s="105"/>
    </row>
    <row r="23" spans="1:88" ht="14.25" x14ac:dyDescent="0.2">
      <c r="A23" s="129" t="s">
        <v>149</v>
      </c>
      <c r="B23" s="445" t="s">
        <v>50</v>
      </c>
      <c r="C23" s="241">
        <v>574094208.79999995</v>
      </c>
      <c r="D23" s="333"/>
      <c r="E23" s="100"/>
      <c r="F23" s="81"/>
      <c r="G23" s="81"/>
      <c r="H23" s="100"/>
      <c r="I23" s="100"/>
      <c r="J23" s="126"/>
      <c r="K23" s="100"/>
      <c r="L23" s="81"/>
      <c r="M23" s="81"/>
      <c r="N23" s="81"/>
      <c r="O23" s="81"/>
      <c r="P23" s="100"/>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2"/>
      <c r="CG23" s="81"/>
      <c r="CH23" s="82"/>
      <c r="CI23" s="105"/>
      <c r="CJ23" s="105"/>
    </row>
    <row r="24" spans="1:88" ht="15" x14ac:dyDescent="0.25">
      <c r="A24" s="11" t="s">
        <v>122</v>
      </c>
      <c r="B24" s="451" t="s">
        <v>185</v>
      </c>
      <c r="C24" s="447">
        <v>21719370574.919991</v>
      </c>
      <c r="D24" s="245"/>
      <c r="E24" s="100"/>
      <c r="F24" s="81"/>
      <c r="G24" s="81"/>
      <c r="H24" s="100"/>
      <c r="I24" s="100"/>
      <c r="J24" s="126"/>
      <c r="K24" s="100"/>
      <c r="L24" s="81"/>
      <c r="M24" s="81"/>
      <c r="N24" s="81"/>
      <c r="O24" s="81"/>
      <c r="P24" s="100"/>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2"/>
      <c r="CG24" s="81"/>
      <c r="CH24" s="82"/>
      <c r="CI24" s="105"/>
      <c r="CJ24" s="105"/>
    </row>
    <row r="25" spans="1:88" ht="14.25" x14ac:dyDescent="0.2">
      <c r="A25" s="11"/>
      <c r="B25" s="445" t="s">
        <v>69</v>
      </c>
      <c r="C25" s="449">
        <v>4314762540.8000002</v>
      </c>
      <c r="D25" s="335"/>
      <c r="E25" s="100"/>
      <c r="F25" s="81"/>
      <c r="G25" s="81"/>
      <c r="H25" s="100"/>
      <c r="I25" s="100"/>
      <c r="J25" s="126"/>
      <c r="K25" s="100"/>
      <c r="L25" s="81"/>
      <c r="M25" s="81"/>
      <c r="N25" s="81"/>
      <c r="O25" s="81"/>
      <c r="P25" s="100"/>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2"/>
      <c r="CG25" s="81"/>
      <c r="CH25" s="82"/>
      <c r="CI25" s="105"/>
      <c r="CJ25" s="105"/>
    </row>
    <row r="26" spans="1:88" ht="14.25" x14ac:dyDescent="0.2">
      <c r="A26" s="11"/>
      <c r="B26" s="445" t="s">
        <v>292</v>
      </c>
      <c r="C26" s="449">
        <v>3038876253.2400002</v>
      </c>
      <c r="D26" s="335"/>
      <c r="E26" s="100"/>
      <c r="F26" s="81"/>
      <c r="G26" s="81"/>
      <c r="H26" s="100"/>
      <c r="I26" s="100"/>
      <c r="J26" s="126"/>
      <c r="K26" s="100"/>
      <c r="L26" s="81"/>
      <c r="M26" s="81"/>
      <c r="N26" s="81"/>
      <c r="O26" s="81"/>
      <c r="P26" s="100"/>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2"/>
      <c r="CG26" s="81"/>
      <c r="CH26" s="82"/>
      <c r="CI26" s="105"/>
      <c r="CJ26" s="105"/>
    </row>
    <row r="27" spans="1:88" ht="14.25" x14ac:dyDescent="0.2">
      <c r="A27" s="11"/>
      <c r="B27" s="445" t="s">
        <v>374</v>
      </c>
      <c r="C27" s="449">
        <v>940610537.9200002</v>
      </c>
      <c r="D27" s="335"/>
      <c r="E27" s="100"/>
      <c r="F27" s="81"/>
      <c r="G27" s="81"/>
      <c r="H27" s="100"/>
      <c r="I27" s="100"/>
      <c r="J27" s="126"/>
      <c r="K27" s="100"/>
      <c r="L27" s="81"/>
      <c r="M27" s="81"/>
      <c r="N27" s="81"/>
      <c r="O27" s="81"/>
      <c r="P27" s="100"/>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2"/>
      <c r="CG27" s="81"/>
      <c r="CH27" s="82"/>
      <c r="CI27" s="105"/>
      <c r="CJ27" s="105"/>
    </row>
    <row r="28" spans="1:88" ht="14.25" x14ac:dyDescent="0.2">
      <c r="A28" s="11"/>
      <c r="B28" s="445" t="s">
        <v>297</v>
      </c>
      <c r="C28" s="449">
        <v>560787178.77000022</v>
      </c>
      <c r="D28" s="335"/>
      <c r="E28" s="100"/>
      <c r="F28" s="81"/>
      <c r="G28" s="81"/>
      <c r="H28" s="100"/>
      <c r="I28" s="100"/>
      <c r="J28" s="126"/>
      <c r="K28" s="100"/>
      <c r="L28" s="81"/>
      <c r="M28" s="81"/>
      <c r="N28" s="81"/>
      <c r="O28" s="81"/>
      <c r="P28" s="100"/>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2"/>
      <c r="CG28" s="81"/>
      <c r="CH28" s="82"/>
      <c r="CI28" s="105"/>
      <c r="CJ28" s="105"/>
    </row>
    <row r="29" spans="1:88" ht="14.25" x14ac:dyDescent="0.2">
      <c r="A29" s="11"/>
      <c r="B29" s="445" t="s">
        <v>174</v>
      </c>
      <c r="C29" s="449">
        <v>1292087500.3600001</v>
      </c>
      <c r="D29" s="335"/>
      <c r="E29" s="100"/>
      <c r="F29" s="81"/>
      <c r="G29" s="81"/>
      <c r="H29" s="100"/>
      <c r="I29" s="100"/>
      <c r="J29" s="126"/>
      <c r="K29" s="100"/>
      <c r="L29" s="81"/>
      <c r="M29" s="81"/>
      <c r="N29" s="81"/>
      <c r="O29" s="81"/>
      <c r="P29" s="100"/>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2"/>
      <c r="CG29" s="81"/>
      <c r="CH29" s="82"/>
      <c r="CI29" s="105"/>
      <c r="CJ29" s="105"/>
    </row>
    <row r="30" spans="1:88" ht="14.25" x14ac:dyDescent="0.2">
      <c r="A30" s="11"/>
      <c r="B30" s="445" t="s">
        <v>338</v>
      </c>
      <c r="C30" s="452">
        <v>334574916.44</v>
      </c>
      <c r="D30" s="335"/>
      <c r="E30" s="100"/>
      <c r="F30" s="81"/>
      <c r="G30" s="81"/>
      <c r="H30" s="100"/>
      <c r="I30" s="100"/>
      <c r="J30" s="126"/>
      <c r="K30" s="100"/>
      <c r="L30" s="81"/>
      <c r="M30" s="81"/>
      <c r="N30" s="81"/>
      <c r="O30" s="81"/>
      <c r="P30" s="100"/>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2"/>
      <c r="CG30" s="81"/>
      <c r="CH30" s="82"/>
      <c r="CI30" s="105"/>
      <c r="CJ30" s="105"/>
    </row>
    <row r="31" spans="1:88" ht="18" customHeight="1" x14ac:dyDescent="0.25">
      <c r="A31" s="11" t="s">
        <v>153</v>
      </c>
      <c r="B31" s="446" t="s">
        <v>154</v>
      </c>
      <c r="C31" s="449">
        <v>32201069502.449993</v>
      </c>
      <c r="D31" s="335"/>
      <c r="E31" s="100"/>
      <c r="F31" s="81"/>
      <c r="G31" s="81"/>
      <c r="H31" s="100"/>
      <c r="I31" s="100"/>
      <c r="J31" s="126"/>
      <c r="K31" s="100"/>
      <c r="L31" s="81"/>
      <c r="M31" s="81"/>
      <c r="N31" s="81"/>
      <c r="O31" s="81"/>
      <c r="P31" s="100"/>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2"/>
      <c r="CG31" s="81"/>
      <c r="CH31" s="82"/>
      <c r="CI31" s="105"/>
      <c r="CJ31" s="105"/>
    </row>
    <row r="32" spans="1:88" ht="16.5" customHeight="1" x14ac:dyDescent="0.2">
      <c r="A32" s="11" t="s">
        <v>154</v>
      </c>
      <c r="B32" s="444" t="s">
        <v>71</v>
      </c>
      <c r="C32" s="230">
        <v>6649375788.3900023</v>
      </c>
      <c r="D32" s="245"/>
      <c r="E32" s="100"/>
      <c r="F32" s="81"/>
      <c r="G32" s="81"/>
      <c r="H32" s="100"/>
      <c r="I32" s="100"/>
      <c r="J32" s="126"/>
      <c r="K32" s="100"/>
      <c r="L32" s="81"/>
      <c r="M32" s="81"/>
      <c r="N32" s="81"/>
      <c r="O32" s="81"/>
      <c r="P32" s="100"/>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2"/>
      <c r="CG32" s="81"/>
      <c r="CH32" s="82"/>
      <c r="CI32" s="105"/>
      <c r="CJ32" s="105"/>
    </row>
    <row r="33" spans="1:104" s="15" customFormat="1" ht="21.75" customHeight="1" thickBot="1" x14ac:dyDescent="0.3">
      <c r="A33" s="14"/>
      <c r="B33" s="451" t="s">
        <v>132</v>
      </c>
      <c r="C33" s="481">
        <v>38850445290.839996</v>
      </c>
      <c r="D33" s="331"/>
      <c r="E33" s="9" t="s">
        <v>51</v>
      </c>
      <c r="H33" s="43"/>
      <c r="I33" s="43"/>
      <c r="J33" s="127"/>
      <c r="K33" s="43"/>
      <c r="N33" s="9" t="s">
        <v>52</v>
      </c>
      <c r="P33" s="43"/>
      <c r="Q33" s="9" t="s">
        <v>53</v>
      </c>
      <c r="T33" s="9" t="s">
        <v>53</v>
      </c>
      <c r="CF33" s="77"/>
      <c r="CH33" s="77"/>
      <c r="CI33" s="109"/>
      <c r="CJ33" s="109"/>
      <c r="CK33" s="43"/>
      <c r="CL33" s="43"/>
      <c r="CM33" s="43"/>
      <c r="CN33" s="43"/>
      <c r="CO33" s="43"/>
      <c r="CP33" s="43"/>
      <c r="CQ33" s="43"/>
      <c r="CR33" s="43"/>
      <c r="CS33" s="43"/>
      <c r="CT33" s="43"/>
      <c r="CU33" s="43"/>
      <c r="CV33" s="43"/>
      <c r="CW33" s="43"/>
      <c r="CX33" s="43"/>
      <c r="CY33" s="43"/>
      <c r="CZ33" s="43"/>
    </row>
    <row r="34" spans="1:104" ht="14.25" customHeight="1" thickTop="1" x14ac:dyDescent="0.2">
      <c r="A34" s="11"/>
      <c r="B34" s="354"/>
      <c r="C34" s="336"/>
      <c r="D34" s="336"/>
    </row>
    <row r="35" spans="1:104" ht="14.25" x14ac:dyDescent="0.2">
      <c r="A35" s="11"/>
      <c r="B35" s="355"/>
      <c r="C35" s="337"/>
      <c r="D35" s="337"/>
    </row>
    <row r="36" spans="1:104" ht="14.25" x14ac:dyDescent="0.2">
      <c r="A36" s="11">
        <v>0</v>
      </c>
      <c r="B36" s="356"/>
      <c r="C36" s="338"/>
      <c r="D36" s="338"/>
      <c r="E36" s="2"/>
      <c r="F36" s="9"/>
      <c r="H36" s="7"/>
      <c r="I36" s="275"/>
      <c r="J36" s="2"/>
      <c r="K36" s="2"/>
      <c r="N36" s="9"/>
      <c r="P36" s="2"/>
      <c r="CF36" s="74"/>
      <c r="CG36" s="104"/>
      <c r="CH36" s="104"/>
      <c r="CI36" s="9"/>
      <c r="CJ36" s="9"/>
      <c r="CY36" s="2"/>
      <c r="CZ36" s="2"/>
    </row>
    <row r="37" spans="1:104" x14ac:dyDescent="0.2">
      <c r="B37" s="357"/>
      <c r="C37" s="50"/>
      <c r="D37" s="50"/>
      <c r="E37" s="2"/>
      <c r="F37" s="9"/>
      <c r="G37" s="9"/>
      <c r="H37" s="7"/>
      <c r="J37" s="2"/>
      <c r="K37" s="2"/>
      <c r="N37" s="9"/>
      <c r="P37" s="2"/>
      <c r="CF37" s="74"/>
      <c r="CG37" s="104"/>
      <c r="CH37" s="104"/>
      <c r="CI37" s="9"/>
      <c r="CJ37" s="9"/>
      <c r="CY37" s="2"/>
      <c r="CZ37" s="2"/>
    </row>
    <row r="38" spans="1:104" ht="14.25" x14ac:dyDescent="0.2">
      <c r="A38" s="11" t="s">
        <v>123</v>
      </c>
      <c r="B38" s="358"/>
      <c r="C38" s="50"/>
      <c r="D38" s="50"/>
      <c r="E38" s="2"/>
      <c r="F38" s="9"/>
      <c r="G38" s="9"/>
      <c r="H38" s="7"/>
      <c r="J38" s="2"/>
      <c r="K38" s="2"/>
      <c r="N38" s="9"/>
      <c r="P38" s="2"/>
      <c r="CF38" s="74"/>
      <c r="CG38" s="104"/>
      <c r="CH38" s="104"/>
      <c r="CI38" s="9"/>
      <c r="CJ38" s="9"/>
      <c r="CY38" s="2"/>
      <c r="CZ38" s="2"/>
    </row>
    <row r="39" spans="1:104" ht="14.25" x14ac:dyDescent="0.2">
      <c r="A39" s="11" t="s">
        <v>127</v>
      </c>
      <c r="B39" s="300"/>
      <c r="C39" s="50"/>
      <c r="D39" s="50"/>
      <c r="E39" s="2"/>
      <c r="F39" s="9"/>
      <c r="G39" s="9"/>
      <c r="H39" s="7"/>
      <c r="J39" s="2"/>
      <c r="K39" s="2"/>
      <c r="N39" s="9"/>
      <c r="P39" s="2"/>
      <c r="CF39" s="74"/>
      <c r="CG39" s="104"/>
      <c r="CH39" s="104"/>
      <c r="CI39" s="9"/>
      <c r="CJ39" s="9"/>
      <c r="CY39" s="2"/>
      <c r="CZ39" s="2"/>
    </row>
    <row r="40" spans="1:104" ht="14.25" x14ac:dyDescent="0.2">
      <c r="A40" s="11" t="s">
        <v>133</v>
      </c>
      <c r="B40" s="358"/>
      <c r="C40" s="50"/>
      <c r="D40" s="50"/>
      <c r="E40" s="2"/>
      <c r="F40" s="9"/>
      <c r="G40" s="9"/>
      <c r="H40" s="7"/>
      <c r="J40" s="2"/>
      <c r="K40" s="2"/>
      <c r="N40" s="9"/>
      <c r="P40" s="2"/>
      <c r="CF40" s="74"/>
      <c r="CG40" s="104"/>
      <c r="CH40" s="104"/>
      <c r="CI40" s="9"/>
      <c r="CJ40" s="9"/>
      <c r="CY40" s="2"/>
      <c r="CZ40" s="2"/>
    </row>
    <row r="41" spans="1:104" x14ac:dyDescent="0.2">
      <c r="B41" s="358"/>
      <c r="C41" s="50"/>
      <c r="D41" s="50"/>
      <c r="E41" s="2"/>
      <c r="F41" s="9"/>
      <c r="G41" s="9"/>
      <c r="H41" s="7"/>
      <c r="J41" s="2"/>
      <c r="K41" s="2"/>
      <c r="N41" s="9"/>
      <c r="P41" s="2"/>
      <c r="CF41" s="74"/>
      <c r="CG41" s="104"/>
      <c r="CH41" s="104"/>
      <c r="CI41" s="9"/>
      <c r="CJ41" s="9"/>
      <c r="CY41" s="2"/>
      <c r="CZ41" s="2"/>
    </row>
    <row r="42" spans="1:104" ht="14.25" x14ac:dyDescent="0.2">
      <c r="A42" s="11" t="s">
        <v>134</v>
      </c>
      <c r="B42" s="358"/>
      <c r="C42" s="50"/>
      <c r="D42" s="50"/>
      <c r="E42" s="2"/>
      <c r="F42" s="9"/>
      <c r="G42" s="9"/>
      <c r="H42" s="7"/>
      <c r="J42" s="2"/>
      <c r="K42" s="2"/>
      <c r="N42" s="9"/>
      <c r="P42" s="2"/>
      <c r="CF42" s="74"/>
      <c r="CG42" s="104"/>
      <c r="CH42" s="104"/>
      <c r="CI42" s="9"/>
      <c r="CJ42" s="9"/>
      <c r="CY42" s="2"/>
      <c r="CZ42" s="2"/>
    </row>
    <row r="43" spans="1:104" ht="14.25" x14ac:dyDescent="0.2">
      <c r="A43" s="12"/>
      <c r="B43" s="358"/>
      <c r="C43" s="50"/>
      <c r="D43" s="50"/>
      <c r="E43" s="2"/>
      <c r="F43" s="9"/>
      <c r="G43" s="9"/>
      <c r="H43" s="7"/>
      <c r="J43" s="2"/>
      <c r="K43" s="2"/>
      <c r="N43" s="9"/>
      <c r="P43" s="2"/>
      <c r="CF43" s="74"/>
      <c r="CG43" s="104"/>
      <c r="CH43" s="104"/>
      <c r="CI43" s="9"/>
      <c r="CJ43" s="9"/>
      <c r="CY43" s="2"/>
      <c r="CZ43" s="2"/>
    </row>
    <row r="44" spans="1:104" ht="14.25" x14ac:dyDescent="0.2">
      <c r="A44" s="12"/>
      <c r="B44" s="358"/>
      <c r="C44" s="50"/>
      <c r="D44" s="50"/>
      <c r="E44" s="2"/>
      <c r="F44" s="9"/>
      <c r="G44" s="9"/>
      <c r="H44" s="7"/>
      <c r="J44" s="2"/>
      <c r="K44" s="2"/>
      <c r="N44" s="9"/>
      <c r="P44" s="2"/>
      <c r="CF44" s="74"/>
      <c r="CG44" s="104"/>
      <c r="CH44" s="104"/>
      <c r="CI44" s="9"/>
      <c r="CJ44" s="9"/>
      <c r="CY44" s="2"/>
      <c r="CZ44" s="2"/>
    </row>
    <row r="45" spans="1:104" ht="14.25" x14ac:dyDescent="0.2">
      <c r="A45" s="11" t="s">
        <v>129</v>
      </c>
      <c r="B45" s="357"/>
      <c r="C45" s="50"/>
      <c r="D45" s="50"/>
      <c r="E45" s="2"/>
      <c r="F45" s="9"/>
      <c r="G45" s="9"/>
      <c r="H45" s="7"/>
      <c r="J45" s="2"/>
      <c r="K45" s="2"/>
      <c r="N45" s="9"/>
      <c r="P45" s="2"/>
      <c r="CF45" s="74"/>
      <c r="CG45" s="104"/>
      <c r="CH45" s="104"/>
      <c r="CI45" s="9"/>
      <c r="CJ45" s="9"/>
      <c r="CY45" s="2"/>
      <c r="CZ45" s="2"/>
    </row>
    <row r="46" spans="1:104" ht="14.25" x14ac:dyDescent="0.2">
      <c r="A46" s="11" t="s">
        <v>128</v>
      </c>
      <c r="B46" s="358"/>
      <c r="C46" s="50"/>
      <c r="D46" s="50"/>
      <c r="E46" s="2"/>
      <c r="F46" s="9"/>
      <c r="G46" s="9"/>
      <c r="H46" s="7"/>
      <c r="J46" s="2"/>
      <c r="K46" s="2"/>
      <c r="N46" s="9"/>
      <c r="P46" s="2"/>
      <c r="CF46" s="74"/>
      <c r="CG46" s="104"/>
      <c r="CH46" s="104"/>
      <c r="CI46" s="9"/>
      <c r="CJ46" s="9"/>
      <c r="CY46" s="2"/>
      <c r="CZ46" s="2"/>
    </row>
    <row r="47" spans="1:104" ht="14.25" x14ac:dyDescent="0.2">
      <c r="A47" s="11" t="s">
        <v>130</v>
      </c>
      <c r="B47" s="355"/>
      <c r="C47" s="50"/>
      <c r="D47" s="50"/>
      <c r="E47" s="2"/>
      <c r="F47" s="9"/>
      <c r="G47" s="9"/>
      <c r="H47" s="7"/>
      <c r="J47" s="2"/>
      <c r="K47" s="2"/>
      <c r="N47" s="9"/>
      <c r="P47" s="2"/>
      <c r="CF47" s="74"/>
      <c r="CG47" s="104"/>
      <c r="CH47" s="104"/>
      <c r="CI47" s="9"/>
      <c r="CJ47" s="9"/>
      <c r="CY47" s="2"/>
      <c r="CZ47" s="2"/>
    </row>
    <row r="48" spans="1:104" ht="14.25" x14ac:dyDescent="0.2">
      <c r="A48" s="11" t="s">
        <v>113</v>
      </c>
      <c r="B48" s="358"/>
      <c r="C48" s="50"/>
      <c r="D48" s="50"/>
      <c r="E48" s="2"/>
      <c r="F48" s="9"/>
      <c r="G48" s="9"/>
      <c r="H48" s="7"/>
      <c r="J48" s="2"/>
      <c r="K48" s="2"/>
      <c r="N48" s="9"/>
      <c r="P48" s="2"/>
      <c r="CF48" s="74"/>
      <c r="CG48" s="104"/>
      <c r="CH48" s="104"/>
      <c r="CI48" s="9"/>
      <c r="CJ48" s="9"/>
      <c r="CY48" s="2"/>
      <c r="CZ48" s="2"/>
    </row>
    <row r="49" spans="1:104" x14ac:dyDescent="0.2">
      <c r="B49" s="358"/>
      <c r="C49" s="50"/>
      <c r="D49" s="50"/>
      <c r="E49" s="2"/>
      <c r="F49" s="9"/>
      <c r="G49" s="9"/>
      <c r="H49" s="7"/>
      <c r="J49" s="2"/>
      <c r="K49" s="2"/>
      <c r="N49" s="9"/>
      <c r="P49" s="2"/>
      <c r="CF49" s="74"/>
      <c r="CG49" s="104"/>
      <c r="CH49" s="104"/>
      <c r="CI49" s="9"/>
      <c r="CJ49" s="9"/>
      <c r="CY49" s="2"/>
      <c r="CZ49" s="2"/>
    </row>
    <row r="50" spans="1:104" ht="14.25" x14ac:dyDescent="0.2">
      <c r="A50" s="11" t="s">
        <v>124</v>
      </c>
      <c r="B50" s="359"/>
      <c r="C50" s="50"/>
      <c r="D50" s="50"/>
      <c r="E50" s="2"/>
      <c r="F50" s="9"/>
      <c r="G50" s="9"/>
      <c r="H50" s="7"/>
      <c r="J50" s="2"/>
      <c r="K50" s="2"/>
      <c r="N50" s="9"/>
      <c r="P50" s="2"/>
      <c r="CF50" s="74"/>
      <c r="CG50" s="104"/>
      <c r="CH50" s="104"/>
      <c r="CI50" s="9"/>
      <c r="CJ50" s="9"/>
      <c r="CY50" s="2"/>
      <c r="CZ50" s="2"/>
    </row>
    <row r="51" spans="1:104" ht="14.25" x14ac:dyDescent="0.2">
      <c r="A51" s="11" t="s">
        <v>131</v>
      </c>
      <c r="B51" s="358"/>
      <c r="C51" s="50"/>
      <c r="D51" s="50"/>
      <c r="E51" s="2"/>
      <c r="F51" s="9"/>
      <c r="G51" s="9"/>
      <c r="H51" s="7"/>
      <c r="J51" s="2"/>
      <c r="K51" s="2"/>
      <c r="N51" s="9"/>
      <c r="P51" s="2"/>
      <c r="CF51" s="74"/>
      <c r="CG51" s="104"/>
      <c r="CH51" s="104"/>
      <c r="CI51" s="9"/>
      <c r="CJ51" s="9"/>
      <c r="CY51" s="2"/>
      <c r="CZ51" s="2"/>
    </row>
    <row r="52" spans="1:104" ht="14.25" x14ac:dyDescent="0.2">
      <c r="A52" s="11"/>
      <c r="B52" s="358"/>
      <c r="C52" s="50"/>
      <c r="D52" s="50"/>
      <c r="E52" s="2"/>
      <c r="F52" s="9"/>
      <c r="G52" s="9"/>
      <c r="H52" s="7"/>
      <c r="J52" s="2"/>
      <c r="K52" s="2"/>
      <c r="N52" s="9"/>
      <c r="P52" s="2"/>
      <c r="CF52" s="74"/>
      <c r="CG52" s="104"/>
      <c r="CH52" s="104"/>
      <c r="CI52" s="9"/>
      <c r="CJ52" s="9"/>
      <c r="CY52" s="2"/>
      <c r="CZ52" s="2"/>
    </row>
    <row r="53" spans="1:104" ht="14.25" x14ac:dyDescent="0.2">
      <c r="A53" s="11" t="s">
        <v>112</v>
      </c>
      <c r="B53" s="358"/>
      <c r="C53" s="50"/>
      <c r="D53" s="50"/>
      <c r="E53" s="2"/>
      <c r="F53" s="9"/>
      <c r="G53" s="9"/>
      <c r="H53" s="7"/>
      <c r="J53" s="2"/>
      <c r="K53" s="2"/>
      <c r="N53" s="9"/>
      <c r="P53" s="2"/>
      <c r="CF53" s="74"/>
      <c r="CG53" s="104"/>
      <c r="CH53" s="104"/>
      <c r="CI53" s="9"/>
      <c r="CJ53" s="9"/>
      <c r="CY53" s="2"/>
      <c r="CZ53" s="2"/>
    </row>
    <row r="54" spans="1:104" ht="14.25" x14ac:dyDescent="0.2">
      <c r="A54" s="11" t="s">
        <v>222</v>
      </c>
      <c r="B54" s="358"/>
      <c r="C54" s="50"/>
      <c r="D54" s="50"/>
      <c r="E54" s="2"/>
      <c r="F54" s="9"/>
      <c r="G54" s="9"/>
      <c r="H54" s="7"/>
      <c r="J54" s="2"/>
      <c r="K54" s="2"/>
      <c r="N54" s="9"/>
      <c r="P54" s="2"/>
      <c r="CF54" s="74"/>
      <c r="CG54" s="104"/>
      <c r="CH54" s="104"/>
      <c r="CI54" s="9"/>
      <c r="CJ54" s="9"/>
      <c r="CY54" s="2"/>
      <c r="CZ54" s="2"/>
    </row>
    <row r="55" spans="1:104" ht="14.25" x14ac:dyDescent="0.2">
      <c r="A55" s="11" t="s">
        <v>223</v>
      </c>
      <c r="B55" s="359"/>
      <c r="C55" s="50"/>
      <c r="D55" s="50"/>
      <c r="E55" s="2"/>
      <c r="F55" s="9"/>
      <c r="G55" s="9"/>
      <c r="H55" s="7"/>
      <c r="J55" s="2"/>
      <c r="K55" s="2"/>
      <c r="N55" s="9"/>
      <c r="P55" s="2"/>
      <c r="CF55" s="74"/>
      <c r="CG55" s="104"/>
      <c r="CH55" s="104"/>
      <c r="CI55" s="9"/>
      <c r="CJ55" s="9"/>
      <c r="CY55" s="2"/>
      <c r="CZ55" s="2"/>
    </row>
    <row r="56" spans="1:104" x14ac:dyDescent="0.2">
      <c r="B56" s="358"/>
      <c r="C56" s="50"/>
      <c r="D56" s="50"/>
      <c r="E56" s="2"/>
      <c r="F56" s="9"/>
      <c r="G56" s="9"/>
      <c r="H56" s="7"/>
      <c r="J56" s="2"/>
      <c r="K56" s="2"/>
      <c r="N56" s="9"/>
      <c r="P56" s="2"/>
      <c r="CF56" s="74"/>
      <c r="CG56" s="104"/>
      <c r="CH56" s="104"/>
      <c r="CI56" s="9"/>
      <c r="CJ56" s="9"/>
      <c r="CY56" s="2"/>
      <c r="CZ56" s="2"/>
    </row>
    <row r="57" spans="1:104" x14ac:dyDescent="0.2">
      <c r="B57" s="360"/>
      <c r="C57" s="50"/>
      <c r="D57" s="50"/>
      <c r="E57" s="2"/>
      <c r="F57" s="9"/>
      <c r="G57" s="9"/>
      <c r="H57" s="7"/>
      <c r="J57" s="2"/>
      <c r="K57" s="2"/>
      <c r="N57" s="9"/>
      <c r="P57" s="2"/>
      <c r="CF57" s="74"/>
      <c r="CG57" s="104"/>
      <c r="CH57" s="104"/>
      <c r="CI57" s="9"/>
      <c r="CJ57" s="9"/>
      <c r="CY57" s="2"/>
      <c r="CZ57" s="2"/>
    </row>
    <row r="58" spans="1:104" ht="14.25" x14ac:dyDescent="0.2">
      <c r="A58" s="11"/>
      <c r="B58" s="358"/>
      <c r="C58" s="50"/>
      <c r="D58" s="50"/>
      <c r="E58" s="2"/>
      <c r="F58" s="9"/>
      <c r="G58" s="9"/>
      <c r="H58" s="7"/>
      <c r="J58" s="2"/>
      <c r="K58" s="2"/>
      <c r="N58" s="9"/>
      <c r="P58" s="2"/>
      <c r="CF58" s="74"/>
      <c r="CG58" s="104"/>
      <c r="CH58" s="104"/>
      <c r="CI58" s="9"/>
      <c r="CJ58" s="9"/>
      <c r="CY58" s="2"/>
      <c r="CZ58" s="2"/>
    </row>
    <row r="59" spans="1:104" ht="14.25" x14ac:dyDescent="0.2">
      <c r="A59" s="11"/>
      <c r="B59" s="359"/>
      <c r="C59" s="50"/>
      <c r="D59" s="50"/>
      <c r="E59" s="2"/>
      <c r="F59" s="9"/>
      <c r="G59" s="9"/>
      <c r="H59" s="7"/>
      <c r="J59" s="2"/>
      <c r="K59" s="2"/>
      <c r="N59" s="9"/>
      <c r="P59" s="2"/>
      <c r="CF59" s="74"/>
      <c r="CG59" s="104"/>
      <c r="CH59" s="104"/>
      <c r="CI59" s="9"/>
      <c r="CJ59" s="9"/>
      <c r="CY59" s="2"/>
      <c r="CZ59" s="2"/>
    </row>
    <row r="60" spans="1:104" ht="14.25" x14ac:dyDescent="0.2">
      <c r="A60" s="11"/>
      <c r="B60" s="359"/>
      <c r="C60" s="50"/>
      <c r="D60" s="50"/>
      <c r="E60" s="2"/>
      <c r="F60" s="9"/>
      <c r="G60" s="9"/>
      <c r="H60" s="7"/>
      <c r="J60" s="2"/>
      <c r="K60" s="2"/>
      <c r="N60" s="9"/>
      <c r="P60" s="2"/>
      <c r="CF60" s="74"/>
      <c r="CG60" s="104"/>
      <c r="CH60" s="104"/>
      <c r="CI60" s="9"/>
      <c r="CJ60" s="9"/>
      <c r="CY60" s="2"/>
      <c r="CZ60" s="2"/>
    </row>
    <row r="61" spans="1:104" ht="14.25" x14ac:dyDescent="0.2">
      <c r="A61" s="11"/>
      <c r="B61" s="84"/>
      <c r="C61" s="50"/>
      <c r="D61" s="50"/>
      <c r="E61" s="2"/>
      <c r="F61" s="9"/>
      <c r="G61" s="9"/>
      <c r="H61" s="7"/>
      <c r="J61" s="2"/>
      <c r="K61" s="2"/>
      <c r="N61" s="9"/>
      <c r="P61" s="2"/>
      <c r="CF61" s="74"/>
      <c r="CG61" s="104"/>
      <c r="CH61" s="104"/>
      <c r="CI61" s="9"/>
      <c r="CJ61" s="9"/>
      <c r="CY61" s="2"/>
      <c r="CZ61" s="2"/>
    </row>
    <row r="62" spans="1:104" ht="14.25" x14ac:dyDescent="0.2">
      <c r="A62" s="11"/>
      <c r="B62" s="294"/>
      <c r="C62" s="575"/>
      <c r="D62" s="385"/>
    </row>
    <row r="63" spans="1:104" ht="14.25" x14ac:dyDescent="0.2">
      <c r="A63" s="11"/>
      <c r="B63" s="361"/>
      <c r="C63" s="575"/>
      <c r="D63" s="385"/>
    </row>
    <row r="64" spans="1:104" ht="14.25" x14ac:dyDescent="0.2">
      <c r="A64" s="11"/>
      <c r="B64" s="300"/>
      <c r="C64" s="339"/>
      <c r="D64" s="339"/>
    </row>
    <row r="65" spans="1:4" ht="13.5" customHeight="1" x14ac:dyDescent="0.2">
      <c r="A65" s="11"/>
      <c r="B65" s="362"/>
      <c r="C65" s="339"/>
      <c r="D65" s="339"/>
    </row>
    <row r="66" spans="1:4" ht="14.25" x14ac:dyDescent="0.2">
      <c r="B66" s="362"/>
      <c r="C66" s="339"/>
      <c r="D66" s="339"/>
    </row>
    <row r="67" spans="1:4" ht="14.25" x14ac:dyDescent="0.2">
      <c r="A67" s="6"/>
      <c r="B67" s="359"/>
      <c r="C67" s="339"/>
      <c r="D67" s="339"/>
    </row>
    <row r="68" spans="1:4" ht="14.25" customHeight="1" x14ac:dyDescent="0.2">
      <c r="A68" s="6"/>
      <c r="B68" s="363"/>
      <c r="C68" s="339"/>
      <c r="D68" s="339"/>
    </row>
    <row r="69" spans="1:4" ht="14.25" customHeight="1" x14ac:dyDescent="0.2">
      <c r="A69" s="6"/>
      <c r="B69" s="363"/>
      <c r="C69" s="340"/>
      <c r="D69" s="340"/>
    </row>
    <row r="70" spans="1:4" ht="18" customHeight="1" x14ac:dyDescent="0.2">
      <c r="A70" s="11"/>
      <c r="B70" s="363"/>
      <c r="C70" s="340"/>
      <c r="D70" s="340"/>
    </row>
    <row r="71" spans="1:4" ht="14.25" customHeight="1" x14ac:dyDescent="0.2">
      <c r="A71" s="11"/>
      <c r="B71" s="363"/>
      <c r="C71" s="340"/>
      <c r="D71" s="340"/>
    </row>
    <row r="72" spans="1:4" ht="14.25" customHeight="1" x14ac:dyDescent="0.2">
      <c r="A72" s="11"/>
      <c r="B72" s="300"/>
      <c r="C72" s="339"/>
      <c r="D72" s="339"/>
    </row>
    <row r="73" spans="1:4" ht="14.25" customHeight="1" x14ac:dyDescent="0.2">
      <c r="A73" s="11"/>
      <c r="B73" s="363"/>
      <c r="C73" s="341"/>
      <c r="D73" s="341"/>
    </row>
    <row r="74" spans="1:4" ht="14.25" customHeight="1" x14ac:dyDescent="0.2">
      <c r="A74" s="11"/>
      <c r="B74" s="363"/>
      <c r="C74" s="341"/>
      <c r="D74" s="341"/>
    </row>
    <row r="75" spans="1:4" ht="19.5" customHeight="1" x14ac:dyDescent="0.2">
      <c r="A75" s="11"/>
      <c r="B75" s="303"/>
      <c r="C75" s="339"/>
      <c r="D75" s="339"/>
    </row>
    <row r="76" spans="1:4" ht="14.25" customHeight="1" x14ac:dyDescent="0.2">
      <c r="A76" s="6"/>
      <c r="B76" s="363"/>
      <c r="C76" s="339"/>
      <c r="D76" s="339"/>
    </row>
    <row r="77" spans="1:4" ht="14.25" customHeight="1" x14ac:dyDescent="0.2">
      <c r="A77" s="6"/>
      <c r="B77" s="363"/>
      <c r="C77" s="339"/>
      <c r="D77" s="339"/>
    </row>
    <row r="78" spans="1:4" ht="18.75" customHeight="1" x14ac:dyDescent="0.2">
      <c r="A78" s="11"/>
      <c r="B78" s="22"/>
      <c r="C78" s="339"/>
      <c r="D78" s="339"/>
    </row>
    <row r="79" spans="1:4" ht="14.25" customHeight="1" x14ac:dyDescent="0.2">
      <c r="A79" s="6"/>
      <c r="B79" s="22"/>
      <c r="C79" s="339"/>
      <c r="D79" s="339"/>
    </row>
    <row r="80" spans="1:4" ht="14.25" customHeight="1" x14ac:dyDescent="0.2">
      <c r="A80" s="11"/>
      <c r="B80" s="357"/>
      <c r="C80" s="342"/>
      <c r="D80" s="342"/>
    </row>
    <row r="81" spans="1:86" ht="18" customHeight="1" x14ac:dyDescent="0.2">
      <c r="A81" s="11"/>
      <c r="B81" s="363"/>
      <c r="C81" s="343"/>
      <c r="D81" s="343"/>
    </row>
    <row r="82" spans="1:86" ht="14.25" customHeight="1" x14ac:dyDescent="0.2">
      <c r="A82" s="11"/>
      <c r="B82" s="294"/>
      <c r="C82" s="296"/>
      <c r="D82" s="296"/>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10"/>
    </row>
    <row r="83" spans="1:86" ht="15" customHeight="1" x14ac:dyDescent="0.2">
      <c r="B83" s="22"/>
      <c r="C83" s="298"/>
      <c r="D83" s="298"/>
    </row>
    <row r="84" spans="1:86" ht="19.5" customHeight="1" x14ac:dyDescent="0.2">
      <c r="A84" s="6"/>
      <c r="B84" s="364"/>
      <c r="C84" s="298"/>
      <c r="D84" s="298"/>
    </row>
    <row r="85" spans="1:86" ht="18" customHeight="1" x14ac:dyDescent="0.2">
      <c r="B85" s="300"/>
      <c r="C85" s="301"/>
      <c r="D85" s="301"/>
    </row>
    <row r="86" spans="1:86" ht="14.25" customHeight="1" x14ac:dyDescent="0.2">
      <c r="B86" s="365"/>
      <c r="C86" s="344"/>
      <c r="D86" s="344"/>
    </row>
    <row r="87" spans="1:86" ht="14.25" customHeight="1" x14ac:dyDescent="0.2">
      <c r="A87" s="11"/>
      <c r="B87" s="365"/>
      <c r="C87" s="345"/>
      <c r="D87" s="345"/>
    </row>
    <row r="88" spans="1:86" ht="14.25" customHeight="1" x14ac:dyDescent="0.2">
      <c r="A88" s="11"/>
      <c r="B88" s="303"/>
      <c r="C88" s="346"/>
      <c r="D88" s="346"/>
    </row>
    <row r="89" spans="1:86" ht="14.25" customHeight="1" x14ac:dyDescent="0.2">
      <c r="A89" s="11"/>
      <c r="B89" s="366"/>
      <c r="C89" s="347"/>
      <c r="D89" s="347"/>
    </row>
    <row r="90" spans="1:86" ht="14.25" customHeight="1" x14ac:dyDescent="0.2">
      <c r="A90" s="11"/>
      <c r="B90" s="366"/>
      <c r="C90" s="348"/>
      <c r="D90" s="348"/>
    </row>
    <row r="91" spans="1:86" ht="14.25" customHeight="1" x14ac:dyDescent="0.2">
      <c r="A91" s="11"/>
      <c r="B91" s="367"/>
      <c r="C91" s="339"/>
      <c r="D91" s="339"/>
    </row>
    <row r="92" spans="1:86" ht="14.25" customHeight="1" x14ac:dyDescent="0.2">
      <c r="A92" s="11"/>
      <c r="B92" s="84"/>
      <c r="C92" s="347"/>
      <c r="D92" s="347"/>
    </row>
    <row r="93" spans="1:86" ht="14.25" x14ac:dyDescent="0.2">
      <c r="A93" s="11"/>
      <c r="B93" s="358"/>
      <c r="C93" s="347"/>
      <c r="D93" s="347"/>
    </row>
    <row r="94" spans="1:86" ht="14.25" customHeight="1" x14ac:dyDescent="0.2">
      <c r="A94" s="11"/>
      <c r="B94" s="358"/>
      <c r="C94" s="347"/>
      <c r="D94" s="347"/>
    </row>
    <row r="100" spans="1:2" x14ac:dyDescent="0.2">
      <c r="A100" s="9"/>
    </row>
    <row r="101" spans="1:2" x14ac:dyDescent="0.2">
      <c r="A101" s="9"/>
      <c r="B101" s="164"/>
    </row>
    <row r="102" spans="1:2" x14ac:dyDescent="0.2">
      <c r="A102" s="7"/>
      <c r="B102" s="357"/>
    </row>
    <row r="103" spans="1:2" x14ac:dyDescent="0.2">
      <c r="A103" s="7"/>
      <c r="B103" s="368"/>
    </row>
    <row r="104" spans="1:2" x14ac:dyDescent="0.2">
      <c r="A104" s="7"/>
      <c r="B104" s="368"/>
    </row>
    <row r="105" spans="1:2" x14ac:dyDescent="0.2">
      <c r="A105" s="9"/>
      <c r="B105" s="164"/>
    </row>
    <row r="497" spans="1:1" x14ac:dyDescent="0.2">
      <c r="A497" s="2" t="s">
        <v>117</v>
      </c>
    </row>
  </sheetData>
  <mergeCells count="1">
    <mergeCell ref="C62:C63"/>
  </mergeCells>
  <phoneticPr fontId="2" type="noConversion"/>
  <printOptions verticalCentered="1"/>
  <pageMargins left="0.74803149606299213" right="0.19685039370078741" top="1.0629921259842521" bottom="0.74803149606299213" header="0.27559055118110237" footer="0.35433070866141736"/>
  <pageSetup scale="95" orientation="landscape" errors="NA" r:id="rId1"/>
  <headerFooter alignWithMargins="0">
    <oddHeader>&amp;L&amp;G&amp;R2013 Yearbook of
Electricity Distributors</oddHeader>
    <oddFooter>&amp;C&amp;P</oddFooter>
  </headerFooter>
  <rowBreaks count="2" manualBreakCount="2">
    <brk id="33" min="1" max="24" man="1"/>
    <brk id="64" min="1" max="24" man="1"/>
  </rowBreaks>
  <colBreaks count="4" manualBreakCount="4">
    <brk id="7" max="33" man="1"/>
    <brk id="13" max="33" man="1"/>
    <brk id="19" max="33" man="1"/>
    <brk id="25" max="109"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35"/>
  </sheetPr>
  <dimension ref="A1:CX78"/>
  <sheetViews>
    <sheetView view="pageBreakPreview" zoomScale="70" zoomScaleNormal="100" zoomScaleSheetLayoutView="70" workbookViewId="0">
      <selection activeCell="C37" sqref="C37"/>
    </sheetView>
  </sheetViews>
  <sheetFormatPr defaultColWidth="19.140625" defaultRowHeight="12.75" x14ac:dyDescent="0.2"/>
  <cols>
    <col min="1" max="1" width="37" style="2" customWidth="1"/>
    <col min="2" max="2" width="20.140625" style="9" bestFit="1" customWidth="1"/>
    <col min="3" max="3" width="30.85546875" style="9" customWidth="1"/>
    <col min="4" max="4" width="20.7109375" style="2" customWidth="1"/>
    <col min="5" max="5" width="13" style="2" customWidth="1"/>
    <col min="6" max="6" width="20.7109375" style="9" customWidth="1"/>
    <col min="7" max="7" width="20.42578125" style="9" customWidth="1"/>
    <col min="8" max="8" width="20.42578125" style="7" customWidth="1"/>
    <col min="9" max="9" width="20.42578125" style="9" customWidth="1"/>
    <col min="10" max="10" width="20.42578125" style="2" customWidth="1"/>
    <col min="11" max="11" width="22.42578125" style="2" customWidth="1"/>
    <col min="12" max="12" width="20.7109375" style="2" customWidth="1"/>
    <col min="13" max="13" width="20.42578125" style="2" customWidth="1"/>
    <col min="14" max="14" width="20.7109375" style="9" customWidth="1"/>
    <col min="15" max="17" width="20.7109375" style="2" customWidth="1"/>
    <col min="18" max="37" width="19.140625" style="2" customWidth="1"/>
    <col min="38" max="38" width="19.140625" style="2" hidden="1" customWidth="1"/>
    <col min="39" max="83" width="19.140625" style="2" customWidth="1"/>
    <col min="84" max="84" width="19.140625" style="74" customWidth="1"/>
    <col min="85" max="86" width="19.140625" style="104" customWidth="1"/>
    <col min="87" max="102" width="19.140625" style="9" customWidth="1"/>
    <col min="103" max="16384" width="19.140625" style="2"/>
  </cols>
  <sheetData>
    <row r="1" spans="1:5" ht="18" x14ac:dyDescent="0.25">
      <c r="A1" s="399" t="s">
        <v>142</v>
      </c>
      <c r="B1" s="135"/>
      <c r="C1" s="131"/>
      <c r="D1" s="10"/>
      <c r="E1" s="10"/>
    </row>
    <row r="2" spans="1:5" x14ac:dyDescent="0.2">
      <c r="A2" s="133"/>
      <c r="B2" s="577" t="s">
        <v>348</v>
      </c>
    </row>
    <row r="3" spans="1:5" ht="15.75" x14ac:dyDescent="0.25">
      <c r="A3" s="432" t="s">
        <v>126</v>
      </c>
      <c r="B3" s="578"/>
    </row>
    <row r="4" spans="1:5" ht="14.25" x14ac:dyDescent="0.2">
      <c r="A4" s="12"/>
      <c r="B4" s="113"/>
    </row>
    <row r="5" spans="1:5" ht="15.75" x14ac:dyDescent="0.25">
      <c r="A5" s="433" t="s">
        <v>86</v>
      </c>
      <c r="B5" s="434"/>
    </row>
    <row r="6" spans="1:5" ht="15" x14ac:dyDescent="0.2">
      <c r="A6" s="435" t="s">
        <v>123</v>
      </c>
      <c r="B6" s="482">
        <v>15846025889.59</v>
      </c>
    </row>
    <row r="7" spans="1:5" ht="15" x14ac:dyDescent="0.2">
      <c r="A7" s="435" t="s">
        <v>127</v>
      </c>
      <c r="B7" s="436">
        <v>12427643706.83</v>
      </c>
    </row>
    <row r="8" spans="1:5" ht="15.75" x14ac:dyDescent="0.25">
      <c r="A8" s="437"/>
      <c r="B8" s="579">
        <v>3418382182.7600002</v>
      </c>
    </row>
    <row r="9" spans="1:5" ht="10.15" customHeight="1" x14ac:dyDescent="0.25">
      <c r="A9" s="437"/>
      <c r="B9" s="581"/>
    </row>
    <row r="10" spans="1:5" ht="15.75" x14ac:dyDescent="0.25">
      <c r="A10" s="438" t="s">
        <v>181</v>
      </c>
      <c r="B10" s="439">
        <v>41566857.019999996</v>
      </c>
    </row>
    <row r="11" spans="1:5" ht="3" customHeight="1" x14ac:dyDescent="0.2">
      <c r="A11" s="435"/>
      <c r="B11" s="439"/>
    </row>
    <row r="12" spans="1:5" ht="15.75" x14ac:dyDescent="0.25">
      <c r="A12" s="437" t="s">
        <v>193</v>
      </c>
      <c r="B12" s="439"/>
    </row>
    <row r="13" spans="1:5" ht="15" x14ac:dyDescent="0.2">
      <c r="A13" s="435" t="s">
        <v>206</v>
      </c>
      <c r="B13" s="440">
        <v>346435960.11999995</v>
      </c>
    </row>
    <row r="14" spans="1:5" ht="15" x14ac:dyDescent="0.2">
      <c r="A14" s="435" t="s">
        <v>270</v>
      </c>
      <c r="B14" s="440">
        <v>442298645.81000012</v>
      </c>
    </row>
    <row r="15" spans="1:5" ht="15" x14ac:dyDescent="0.2">
      <c r="A15" s="435" t="s">
        <v>116</v>
      </c>
      <c r="B15" s="440">
        <v>817522831.52999997</v>
      </c>
    </row>
    <row r="16" spans="1:5" ht="15" x14ac:dyDescent="0.2">
      <c r="A16" s="435" t="s">
        <v>184</v>
      </c>
      <c r="B16" s="440">
        <v>788353877.16000009</v>
      </c>
    </row>
    <row r="17" spans="1:2" ht="15" x14ac:dyDescent="0.2">
      <c r="A17" s="435" t="s">
        <v>213</v>
      </c>
      <c r="B17" s="436">
        <v>369248507.35999995</v>
      </c>
    </row>
    <row r="18" spans="1:2" ht="15.75" x14ac:dyDescent="0.25">
      <c r="A18" s="437"/>
      <c r="B18" s="579">
        <v>2763859821.98</v>
      </c>
    </row>
    <row r="19" spans="1:2" ht="9" customHeight="1" x14ac:dyDescent="0.2">
      <c r="A19" s="441"/>
      <c r="B19" s="580"/>
    </row>
    <row r="20" spans="1:2" ht="15.75" x14ac:dyDescent="0.25">
      <c r="A20" s="438" t="s">
        <v>34</v>
      </c>
      <c r="B20" s="579">
        <v>696089217.80000019</v>
      </c>
    </row>
    <row r="21" spans="1:2" ht="15" x14ac:dyDescent="0.2">
      <c r="A21" s="441"/>
      <c r="B21" s="581"/>
    </row>
    <row r="22" spans="1:2" ht="15.75" x14ac:dyDescent="0.25">
      <c r="A22" s="438" t="s">
        <v>182</v>
      </c>
      <c r="B22" s="440"/>
    </row>
    <row r="23" spans="1:2" ht="15" x14ac:dyDescent="0.2">
      <c r="A23" s="435" t="s">
        <v>183</v>
      </c>
      <c r="B23" s="440">
        <v>60243155.709999993</v>
      </c>
    </row>
    <row r="24" spans="1:2" ht="15" x14ac:dyDescent="0.2">
      <c r="A24" s="435" t="s">
        <v>339</v>
      </c>
      <c r="B24" s="436">
        <v>11227488.49</v>
      </c>
    </row>
    <row r="25" spans="1:2" ht="15" x14ac:dyDescent="0.2">
      <c r="B25" s="521">
        <v>71470644.199999988</v>
      </c>
    </row>
    <row r="26" spans="1:2" ht="18.600000000000001" customHeight="1" x14ac:dyDescent="0.25">
      <c r="A26" s="438" t="s">
        <v>294</v>
      </c>
      <c r="B26" s="520">
        <v>624618573.60000014</v>
      </c>
    </row>
    <row r="27" spans="1:2" ht="19.149999999999999" customHeight="1" x14ac:dyDescent="0.2">
      <c r="A27" s="435" t="s">
        <v>331</v>
      </c>
      <c r="B27" s="518">
        <v>4423384.540000001</v>
      </c>
    </row>
    <row r="28" spans="1:2" ht="23.45" customHeight="1" thickBot="1" x14ac:dyDescent="0.3">
      <c r="A28" s="519" t="s">
        <v>330</v>
      </c>
      <c r="B28" s="483">
        <v>629041958.1400001</v>
      </c>
    </row>
    <row r="29" spans="1:2" ht="13.5" thickTop="1" x14ac:dyDescent="0.2"/>
    <row r="30" spans="1:2" ht="13.5" customHeight="1" x14ac:dyDescent="0.2">
      <c r="A30" s="221"/>
      <c r="B30" s="24"/>
    </row>
    <row r="31" spans="1:2" ht="14.25" x14ac:dyDescent="0.2">
      <c r="A31" s="136"/>
      <c r="B31" s="24"/>
    </row>
    <row r="32" spans="1:2" ht="14.25" x14ac:dyDescent="0.2">
      <c r="A32" s="136"/>
      <c r="B32" s="24"/>
    </row>
    <row r="33" spans="1:84" ht="14.25" customHeight="1" x14ac:dyDescent="0.2">
      <c r="A33" s="20"/>
      <c r="B33" s="13"/>
    </row>
    <row r="34" spans="1:84" ht="14.25" customHeight="1" x14ac:dyDescent="0.2">
      <c r="A34" s="10"/>
      <c r="B34" s="17"/>
      <c r="C34" s="247"/>
    </row>
    <row r="35" spans="1:84" ht="18" customHeight="1" x14ac:dyDescent="0.2">
      <c r="A35" s="39"/>
      <c r="B35" s="576"/>
    </row>
    <row r="36" spans="1:84" ht="14.25" customHeight="1" x14ac:dyDescent="0.2">
      <c r="A36" s="133"/>
      <c r="B36" s="576"/>
    </row>
    <row r="37" spans="1:84" ht="14.25" customHeight="1" x14ac:dyDescent="0.2">
      <c r="A37" s="37"/>
      <c r="B37" s="23"/>
    </row>
    <row r="38" spans="1:84" ht="14.25" customHeight="1" x14ac:dyDescent="0.2">
      <c r="A38" s="137"/>
      <c r="B38" s="23"/>
    </row>
    <row r="39" spans="1:84" ht="14.25" customHeight="1" x14ac:dyDescent="0.2">
      <c r="A39" s="137"/>
      <c r="B39" s="23"/>
    </row>
    <row r="40" spans="1:84" ht="19.5" customHeight="1" x14ac:dyDescent="0.2">
      <c r="A40" s="20"/>
      <c r="B40" s="23"/>
    </row>
    <row r="41" spans="1:84" ht="14.25" customHeight="1" x14ac:dyDescent="0.2">
      <c r="A41" s="134"/>
      <c r="B41" s="23"/>
    </row>
    <row r="42" spans="1:84" ht="14.25" customHeight="1" x14ac:dyDescent="0.2">
      <c r="A42" s="134"/>
      <c r="B42" s="18"/>
    </row>
    <row r="43" spans="1:84" ht="18.75" customHeight="1" x14ac:dyDescent="0.2">
      <c r="A43" s="134"/>
      <c r="B43" s="18"/>
    </row>
    <row r="44" spans="1:84" ht="14.25" customHeight="1" x14ac:dyDescent="0.2">
      <c r="A44" s="134"/>
      <c r="B44" s="18"/>
    </row>
    <row r="45" spans="1:84" ht="14.25" customHeight="1" x14ac:dyDescent="0.2">
      <c r="A45" s="37"/>
      <c r="B45" s="23"/>
    </row>
    <row r="46" spans="1:84" ht="18" customHeight="1" x14ac:dyDescent="0.2">
      <c r="A46" s="134"/>
      <c r="B46" s="64"/>
    </row>
    <row r="47" spans="1:84" ht="14.25" customHeight="1" x14ac:dyDescent="0.2">
      <c r="A47" s="134"/>
      <c r="B47" s="64"/>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10"/>
    </row>
    <row r="48" spans="1:84" ht="15" customHeight="1" x14ac:dyDescent="0.2">
      <c r="A48" s="38"/>
      <c r="B48" s="23"/>
    </row>
    <row r="49" spans="1:5" ht="19.5" customHeight="1" x14ac:dyDescent="0.2">
      <c r="A49" s="134"/>
      <c r="B49" s="23"/>
      <c r="C49" s="19"/>
      <c r="D49" s="19"/>
      <c r="E49" s="19"/>
    </row>
    <row r="50" spans="1:5" ht="18" customHeight="1" x14ac:dyDescent="0.2">
      <c r="A50" s="134"/>
      <c r="B50" s="23"/>
    </row>
    <row r="51" spans="1:5" ht="14.25" customHeight="1" x14ac:dyDescent="0.2">
      <c r="A51" s="137"/>
      <c r="B51" s="23"/>
    </row>
    <row r="52" spans="1:5" ht="14.25" customHeight="1" x14ac:dyDescent="0.2">
      <c r="A52" s="137"/>
      <c r="B52" s="23"/>
    </row>
    <row r="53" spans="1:5" ht="14.25" customHeight="1" x14ac:dyDescent="0.2">
      <c r="A53" s="25"/>
      <c r="B53" s="66"/>
    </row>
    <row r="54" spans="1:5" ht="14.25" customHeight="1" x14ac:dyDescent="0.2">
      <c r="A54" s="134"/>
      <c r="B54" s="65"/>
    </row>
    <row r="55" spans="1:5" ht="14.25" customHeight="1" x14ac:dyDescent="0.2">
      <c r="A55" s="39"/>
      <c r="B55" s="56"/>
    </row>
    <row r="56" spans="1:5" ht="14.25" customHeight="1" x14ac:dyDescent="0.2">
      <c r="A56" s="138"/>
      <c r="B56" s="62"/>
    </row>
    <row r="57" spans="1:5" ht="14.25" customHeight="1" x14ac:dyDescent="0.2">
      <c r="A57" s="134"/>
      <c r="B57" s="62"/>
    </row>
    <row r="58" spans="1:5" x14ac:dyDescent="0.2">
      <c r="A58" s="37"/>
      <c r="B58" s="45"/>
    </row>
    <row r="59" spans="1:5" ht="14.25" customHeight="1" x14ac:dyDescent="0.2">
      <c r="A59" s="139"/>
      <c r="B59" s="63"/>
    </row>
    <row r="60" spans="1:5" x14ac:dyDescent="0.2">
      <c r="A60" s="139"/>
      <c r="B60" s="67"/>
    </row>
    <row r="61" spans="1:5" ht="14.25" x14ac:dyDescent="0.2">
      <c r="A61" s="38"/>
      <c r="B61" s="68"/>
    </row>
    <row r="62" spans="1:5" ht="14.25" x14ac:dyDescent="0.2">
      <c r="A62" s="140"/>
      <c r="B62" s="130"/>
    </row>
    <row r="63" spans="1:5" ht="14.25" x14ac:dyDescent="0.2">
      <c r="A63" s="140"/>
      <c r="B63" s="69"/>
    </row>
    <row r="64" spans="1:5" ht="14.25" x14ac:dyDescent="0.2">
      <c r="A64" s="141"/>
      <c r="B64" s="23"/>
    </row>
    <row r="65" spans="1:2" ht="14.25" x14ac:dyDescent="0.2">
      <c r="A65" s="10"/>
      <c r="B65" s="130"/>
    </row>
    <row r="66" spans="1:2" ht="14.25" x14ac:dyDescent="0.2">
      <c r="A66" s="133"/>
      <c r="B66" s="130"/>
    </row>
    <row r="67" spans="1:2" ht="14.25" x14ac:dyDescent="0.2">
      <c r="A67" s="133"/>
      <c r="B67" s="130"/>
    </row>
    <row r="74" spans="1:2" x14ac:dyDescent="0.2">
      <c r="A74" s="9"/>
    </row>
    <row r="75" spans="1:2" x14ac:dyDescent="0.2">
      <c r="A75" s="25"/>
    </row>
    <row r="76" spans="1:2" x14ac:dyDescent="0.2">
      <c r="A76" s="26"/>
    </row>
    <row r="77" spans="1:2" x14ac:dyDescent="0.2">
      <c r="A77" s="26"/>
    </row>
    <row r="78" spans="1:2" x14ac:dyDescent="0.2">
      <c r="A78" s="9"/>
    </row>
  </sheetData>
  <mergeCells count="5">
    <mergeCell ref="B35:B36"/>
    <mergeCell ref="B2:B3"/>
    <mergeCell ref="B18:B19"/>
    <mergeCell ref="B8:B9"/>
    <mergeCell ref="B20:B21"/>
  </mergeCells>
  <phoneticPr fontId="2" type="noConversion"/>
  <printOptions verticalCentered="1"/>
  <pageMargins left="0.74803149606299213" right="0.19685039370078741" top="1.0629921259842521" bottom="0.74803149606299213" header="0.27559055118110237" footer="0.35433070866141736"/>
  <pageSetup orientation="landscape" errors="NA" r:id="rId1"/>
  <headerFooter alignWithMargins="0">
    <oddHeader>&amp;L&amp;G&amp;R2013 Yearbook of
Electricity Distributors</oddHeader>
    <oddFooter>&amp;C&amp;P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35"/>
  </sheetPr>
  <dimension ref="A1:CQ417"/>
  <sheetViews>
    <sheetView showGridLines="0" view="pageBreakPreview" zoomScale="70" zoomScaleNormal="100" zoomScaleSheetLayoutView="70" workbookViewId="0">
      <selection activeCell="L70" sqref="L70"/>
    </sheetView>
  </sheetViews>
  <sheetFormatPr defaultColWidth="19.140625" defaultRowHeight="12.75" x14ac:dyDescent="0.2"/>
  <cols>
    <col min="1" max="1" width="43.28515625" style="2" customWidth="1"/>
    <col min="2" max="2" width="2.28515625" style="2" customWidth="1"/>
    <col min="3" max="3" width="19.85546875" style="9" bestFit="1" customWidth="1"/>
    <col min="4" max="4" width="40.85546875" style="9" customWidth="1"/>
    <col min="5" max="5" width="20.7109375" style="2" customWidth="1"/>
    <col min="6" max="6" width="16.28515625" style="2" customWidth="1"/>
    <col min="7" max="7" width="20.7109375" style="9" customWidth="1"/>
    <col min="8" max="8" width="20.42578125" style="9" customWidth="1"/>
    <col min="9" max="9" width="20.42578125" style="7" customWidth="1"/>
    <col min="10" max="10" width="6.42578125" style="9" customWidth="1"/>
    <col min="11" max="11" width="20.42578125" style="2" customWidth="1"/>
    <col min="12" max="12" width="52.7109375" style="2" customWidth="1"/>
    <col min="13" max="14" width="7.7109375" style="2" customWidth="1"/>
    <col min="15" max="15" width="7.7109375" style="9" customWidth="1"/>
    <col min="16" max="16" width="7.7109375" style="2" customWidth="1"/>
    <col min="17" max="17" width="7.140625" style="2" customWidth="1"/>
    <col min="18" max="20" width="7.28515625" style="50" customWidth="1"/>
    <col min="21" max="21" width="7.28515625" style="2" customWidth="1"/>
    <col min="22" max="22" width="6" style="2" customWidth="1"/>
    <col min="23" max="23" width="19.140625" style="2" customWidth="1"/>
    <col min="24" max="24" width="47.5703125" style="2" customWidth="1"/>
    <col min="25" max="30" width="19.140625" style="2" customWidth="1"/>
    <col min="31" max="31" width="19.140625" style="2" hidden="1" customWidth="1"/>
    <col min="32" max="76" width="19.140625" style="2" customWidth="1"/>
    <col min="77" max="77" width="19.140625" style="74" customWidth="1"/>
    <col min="78" max="79" width="19.140625" style="104" customWidth="1"/>
    <col min="80" max="95" width="19.140625" style="9" customWidth="1"/>
    <col min="96" max="16384" width="19.140625" style="2"/>
  </cols>
  <sheetData>
    <row r="1" spans="1:79" ht="16.5" x14ac:dyDescent="0.25">
      <c r="A1" s="8" t="s">
        <v>142</v>
      </c>
      <c r="B1" s="9"/>
      <c r="E1" s="9"/>
      <c r="F1" s="9"/>
      <c r="I1" s="9"/>
      <c r="J1" s="9" t="s">
        <v>212</v>
      </c>
      <c r="M1" s="190" t="s">
        <v>30</v>
      </c>
      <c r="N1" s="50"/>
      <c r="O1" s="164"/>
      <c r="P1" s="50"/>
      <c r="Q1" s="50"/>
      <c r="U1" s="50"/>
      <c r="BW1" s="73"/>
      <c r="BY1" s="73"/>
      <c r="BZ1" s="103"/>
      <c r="CA1" s="103"/>
    </row>
    <row r="2" spans="1:79" ht="21.75" customHeight="1" x14ac:dyDescent="0.25">
      <c r="A2" s="39" t="s">
        <v>275</v>
      </c>
      <c r="B2" s="583" t="s">
        <v>348</v>
      </c>
      <c r="C2" s="583"/>
      <c r="M2" s="191" t="s">
        <v>190</v>
      </c>
      <c r="N2" s="50"/>
      <c r="O2" s="164"/>
      <c r="P2" s="50"/>
      <c r="Q2" s="50"/>
      <c r="U2" s="50"/>
    </row>
    <row r="3" spans="1:79" ht="15" customHeight="1" x14ac:dyDescent="0.25">
      <c r="A3" s="20" t="s">
        <v>115</v>
      </c>
      <c r="B3" s="16"/>
      <c r="C3" s="213">
        <v>4944488</v>
      </c>
      <c r="M3" s="200"/>
      <c r="N3" s="200">
        <v>2006</v>
      </c>
      <c r="O3" s="200">
        <v>2007</v>
      </c>
      <c r="P3" s="200">
        <v>2008</v>
      </c>
      <c r="Q3" s="200">
        <v>2009</v>
      </c>
      <c r="R3" s="200">
        <v>2010</v>
      </c>
      <c r="S3" s="200">
        <v>2011</v>
      </c>
      <c r="T3" s="200">
        <v>2012</v>
      </c>
      <c r="U3" s="200">
        <v>2013</v>
      </c>
    </row>
    <row r="4" spans="1:79" ht="15.75" x14ac:dyDescent="0.2">
      <c r="A4" s="134" t="s">
        <v>211</v>
      </c>
      <c r="B4" s="27"/>
      <c r="C4" s="23">
        <v>4460593</v>
      </c>
      <c r="M4" s="382" t="s">
        <v>188</v>
      </c>
      <c r="N4" s="192">
        <v>8.8000000000000007</v>
      </c>
      <c r="O4" s="192">
        <v>4.2699999999999996</v>
      </c>
      <c r="P4" s="197">
        <v>7.1</v>
      </c>
      <c r="Q4" s="192">
        <v>3.96</v>
      </c>
      <c r="R4" s="197">
        <v>3.4443810565847017</v>
      </c>
      <c r="S4" s="197">
        <v>7.1877041206651171</v>
      </c>
      <c r="T4" s="197">
        <v>4.0038873195046571</v>
      </c>
      <c r="U4" s="197">
        <v>13.19909081394788</v>
      </c>
    </row>
    <row r="5" spans="1:79" ht="15.75" x14ac:dyDescent="0.2">
      <c r="A5" s="134" t="s">
        <v>293</v>
      </c>
      <c r="B5" s="27"/>
      <c r="C5" s="23">
        <v>426819</v>
      </c>
      <c r="M5" s="382" t="s">
        <v>187</v>
      </c>
      <c r="N5" s="192">
        <v>2.66</v>
      </c>
      <c r="O5" s="192">
        <v>2.42</v>
      </c>
      <c r="P5" s="192">
        <v>2.62</v>
      </c>
      <c r="Q5" s="192">
        <v>2.11</v>
      </c>
      <c r="R5" s="197">
        <v>2.0417103066536177</v>
      </c>
      <c r="S5" s="197">
        <v>2.5276042694858041</v>
      </c>
      <c r="T5" s="197">
        <v>2.2716314497738144</v>
      </c>
      <c r="U5" s="197">
        <v>2.9865051223997288</v>
      </c>
    </row>
    <row r="6" spans="1:79" ht="17.25" customHeight="1" x14ac:dyDescent="0.2">
      <c r="A6" s="134" t="s">
        <v>194</v>
      </c>
      <c r="B6" s="27"/>
      <c r="C6" s="23">
        <v>56411</v>
      </c>
      <c r="D6" s="215"/>
      <c r="M6" s="382" t="s">
        <v>189</v>
      </c>
      <c r="N6" s="192">
        <v>3.31</v>
      </c>
      <c r="O6" s="192">
        <v>1.77</v>
      </c>
      <c r="P6" s="192">
        <v>2.71</v>
      </c>
      <c r="Q6" s="192">
        <v>1.87</v>
      </c>
      <c r="R6" s="197">
        <v>1.687007723554119</v>
      </c>
      <c r="S6" s="197">
        <v>2.8436825366366891</v>
      </c>
      <c r="T6" s="197">
        <v>1.7625602603377071</v>
      </c>
      <c r="U6" s="197">
        <v>4.4195774904086189</v>
      </c>
    </row>
    <row r="7" spans="1:79" ht="14.25" customHeight="1" x14ac:dyDescent="0.2">
      <c r="A7" s="134" t="s">
        <v>274</v>
      </c>
      <c r="B7" s="27"/>
      <c r="C7" s="23">
        <v>132</v>
      </c>
      <c r="M7" s="584" t="s">
        <v>390</v>
      </c>
      <c r="N7" s="585"/>
      <c r="O7" s="585"/>
      <c r="P7" s="585"/>
      <c r="Q7" s="585"/>
      <c r="R7" s="585"/>
      <c r="S7" s="585"/>
      <c r="T7" s="585"/>
      <c r="U7" s="585"/>
    </row>
    <row r="8" spans="1:79" ht="14.25" customHeight="1" x14ac:dyDescent="0.2">
      <c r="A8" s="134" t="s">
        <v>118</v>
      </c>
      <c r="B8" s="27"/>
      <c r="C8" s="23">
        <v>533</v>
      </c>
      <c r="M8" s="586"/>
      <c r="N8" s="586"/>
      <c r="O8" s="586"/>
      <c r="P8" s="586"/>
      <c r="Q8" s="586"/>
      <c r="R8" s="586"/>
      <c r="S8" s="586"/>
      <c r="T8" s="586"/>
      <c r="U8" s="586"/>
    </row>
    <row r="9" spans="1:79" ht="14.25" customHeight="1" x14ac:dyDescent="0.25">
      <c r="A9" s="37" t="s">
        <v>271</v>
      </c>
      <c r="B9" s="27"/>
      <c r="C9" s="213">
        <v>681502</v>
      </c>
      <c r="M9" s="586"/>
      <c r="N9" s="586"/>
      <c r="O9" s="586"/>
      <c r="P9" s="586"/>
      <c r="Q9" s="586"/>
      <c r="R9" s="586"/>
      <c r="S9" s="586"/>
      <c r="T9" s="586"/>
      <c r="U9" s="586"/>
    </row>
    <row r="10" spans="1:79" ht="14.25" customHeight="1" x14ac:dyDescent="0.2">
      <c r="A10" s="134" t="s">
        <v>268</v>
      </c>
      <c r="B10" s="27"/>
      <c r="C10" s="161">
        <v>0.99046077634401664</v>
      </c>
      <c r="M10" s="586"/>
      <c r="N10" s="586"/>
      <c r="O10" s="586"/>
      <c r="P10" s="586"/>
      <c r="Q10" s="586"/>
      <c r="R10" s="586"/>
      <c r="S10" s="586"/>
      <c r="T10" s="586"/>
      <c r="U10" s="586"/>
    </row>
    <row r="11" spans="1:79" ht="15" customHeight="1" x14ac:dyDescent="0.2">
      <c r="A11" s="134" t="s">
        <v>269</v>
      </c>
      <c r="B11" s="27"/>
      <c r="C11" s="161">
        <v>9.5392236559834007E-3</v>
      </c>
      <c r="M11" s="50"/>
      <c r="N11" s="50"/>
      <c r="O11" s="164"/>
      <c r="P11" s="50"/>
      <c r="Q11" s="50"/>
      <c r="U11" s="50"/>
    </row>
    <row r="12" spans="1:79" ht="18" customHeight="1" x14ac:dyDescent="0.25">
      <c r="A12" s="38" t="s">
        <v>285</v>
      </c>
      <c r="B12" s="27"/>
      <c r="C12" s="213">
        <v>197808</v>
      </c>
      <c r="M12" s="50"/>
      <c r="N12" s="50"/>
      <c r="O12" s="164"/>
      <c r="P12" s="50"/>
      <c r="Q12" s="50"/>
      <c r="U12" s="50"/>
    </row>
    <row r="13" spans="1:79" ht="14.25" customHeight="1" x14ac:dyDescent="0.2">
      <c r="A13" s="134" t="s">
        <v>279</v>
      </c>
      <c r="B13" s="27"/>
      <c r="C13" s="23">
        <v>153012</v>
      </c>
      <c r="M13" s="50"/>
      <c r="N13" s="50"/>
      <c r="O13" s="164"/>
      <c r="P13" s="50"/>
      <c r="Q13" s="50"/>
      <c r="U13" s="50"/>
    </row>
    <row r="14" spans="1:79" ht="13.9" customHeight="1" x14ac:dyDescent="0.2">
      <c r="A14" s="134" t="s">
        <v>280</v>
      </c>
      <c r="B14" s="27"/>
      <c r="C14" s="23">
        <v>44796</v>
      </c>
      <c r="M14" s="50"/>
      <c r="N14" s="50"/>
      <c r="O14" s="164"/>
      <c r="P14" s="50"/>
      <c r="Q14" s="50"/>
      <c r="U14" s="50"/>
    </row>
    <row r="15" spans="1:79" ht="18" customHeight="1" x14ac:dyDescent="0.25">
      <c r="A15" s="25" t="s">
        <v>178</v>
      </c>
      <c r="B15" s="27"/>
      <c r="C15" s="213">
        <v>125306563096</v>
      </c>
      <c r="M15" s="50"/>
      <c r="N15" s="50"/>
      <c r="O15" s="164"/>
      <c r="P15" s="50"/>
      <c r="Q15" s="50"/>
      <c r="U15" s="50"/>
    </row>
    <row r="16" spans="1:79" ht="14.25" customHeight="1" x14ac:dyDescent="0.2">
      <c r="A16" s="137" t="s">
        <v>299</v>
      </c>
      <c r="B16" s="27"/>
      <c r="C16" s="23">
        <v>120111508541</v>
      </c>
      <c r="L16" s="50"/>
      <c r="M16" s="50"/>
      <c r="N16" s="50"/>
      <c r="O16" s="164"/>
      <c r="P16" s="50"/>
      <c r="Q16" s="50"/>
      <c r="U16" s="50"/>
    </row>
    <row r="17" spans="1:95" ht="14.25" customHeight="1" x14ac:dyDescent="0.2">
      <c r="A17" s="137" t="s">
        <v>288</v>
      </c>
      <c r="B17" s="27"/>
      <c r="C17" s="23">
        <v>5195054555</v>
      </c>
      <c r="L17" s="50"/>
      <c r="M17" s="50"/>
      <c r="N17" s="50"/>
      <c r="O17" s="164"/>
      <c r="P17" s="50"/>
      <c r="Q17" s="50"/>
      <c r="U17" s="50"/>
    </row>
    <row r="18" spans="1:95" ht="17.25" customHeight="1" x14ac:dyDescent="0.25">
      <c r="A18" s="25" t="s">
        <v>365</v>
      </c>
      <c r="B18" s="27"/>
      <c r="C18" s="214">
        <v>1891729188</v>
      </c>
      <c r="L18" s="50"/>
      <c r="M18" s="191" t="s">
        <v>191</v>
      </c>
      <c r="N18" s="193"/>
      <c r="O18" s="194"/>
      <c r="P18" s="193"/>
      <c r="Q18" s="50"/>
      <c r="U18" s="50"/>
    </row>
    <row r="19" spans="1:95" s="276" customFormat="1" ht="15" x14ac:dyDescent="0.2">
      <c r="A19" s="559" t="s">
        <v>367</v>
      </c>
      <c r="B19" s="27"/>
      <c r="C19" s="24">
        <v>723607122</v>
      </c>
      <c r="D19" s="275"/>
      <c r="G19" s="275"/>
      <c r="H19" s="275"/>
      <c r="I19" s="280"/>
      <c r="J19" s="275"/>
      <c r="L19" s="560"/>
      <c r="M19" s="561"/>
      <c r="N19" s="561"/>
      <c r="O19" s="562"/>
      <c r="P19" s="561"/>
      <c r="Q19" s="560"/>
      <c r="R19" s="560"/>
      <c r="S19" s="560"/>
      <c r="T19" s="560"/>
      <c r="U19" s="560"/>
      <c r="BY19" s="563"/>
      <c r="BZ19" s="564"/>
      <c r="CA19" s="564"/>
      <c r="CB19" s="275"/>
      <c r="CC19" s="275"/>
      <c r="CD19" s="275"/>
      <c r="CE19" s="275"/>
      <c r="CF19" s="275"/>
      <c r="CG19" s="275"/>
      <c r="CH19" s="275"/>
      <c r="CI19" s="275"/>
      <c r="CJ19" s="275"/>
      <c r="CK19" s="275"/>
      <c r="CL19" s="275"/>
      <c r="CM19" s="275"/>
      <c r="CN19" s="275"/>
      <c r="CO19" s="275"/>
      <c r="CP19" s="275"/>
      <c r="CQ19" s="275"/>
    </row>
    <row r="20" spans="1:95" ht="15.75" x14ac:dyDescent="0.25">
      <c r="A20" s="25" t="s">
        <v>368</v>
      </c>
      <c r="B20" s="27"/>
      <c r="C20" s="214">
        <v>1897643282</v>
      </c>
      <c r="L20" s="50"/>
      <c r="M20" s="191"/>
      <c r="N20" s="193"/>
      <c r="O20" s="194"/>
      <c r="P20" s="193"/>
      <c r="Q20" s="50"/>
      <c r="U20" s="50"/>
    </row>
    <row r="21" spans="1:95" ht="15.6" customHeight="1" x14ac:dyDescent="0.25">
      <c r="D21" s="19"/>
      <c r="E21" s="19"/>
      <c r="F21" s="19"/>
      <c r="G21" s="19"/>
      <c r="H21" s="19"/>
      <c r="I21" s="19"/>
      <c r="J21" s="19"/>
      <c r="K21" s="19"/>
      <c r="L21" s="196"/>
      <c r="M21" s="195"/>
      <c r="N21" s="200">
        <v>2006</v>
      </c>
      <c r="O21" s="200">
        <v>2007</v>
      </c>
      <c r="P21" s="200">
        <v>2008</v>
      </c>
      <c r="Q21" s="200">
        <v>2009</v>
      </c>
      <c r="R21" s="200">
        <v>2010</v>
      </c>
      <c r="S21" s="200">
        <v>2011</v>
      </c>
      <c r="T21" s="200">
        <v>2012</v>
      </c>
      <c r="U21" s="200">
        <v>2013</v>
      </c>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10"/>
    </row>
    <row r="22" spans="1:95" ht="15.75" x14ac:dyDescent="0.25">
      <c r="A22" s="294" t="s">
        <v>276</v>
      </c>
      <c r="B22" s="295"/>
      <c r="C22" s="296"/>
      <c r="L22" s="50"/>
      <c r="M22" s="382" t="s">
        <v>188</v>
      </c>
      <c r="N22" s="195">
        <v>2.09</v>
      </c>
      <c r="O22" s="195">
        <v>1.83</v>
      </c>
      <c r="P22" s="195">
        <v>2.19</v>
      </c>
      <c r="Q22" s="192">
        <v>1.93</v>
      </c>
      <c r="R22" s="197">
        <v>1.46</v>
      </c>
      <c r="S22" s="197">
        <v>2.1768587059433009</v>
      </c>
      <c r="T22" s="197">
        <v>1.561781160682475</v>
      </c>
      <c r="U22" s="197">
        <v>8.4193320837712466</v>
      </c>
    </row>
    <row r="23" spans="1:95" ht="15.6" customHeight="1" x14ac:dyDescent="0.2">
      <c r="A23" s="138" t="s">
        <v>277</v>
      </c>
      <c r="B23" s="297"/>
      <c r="C23" s="298">
        <v>7.2552802486272965</v>
      </c>
      <c r="L23" s="50"/>
      <c r="M23" s="382" t="s">
        <v>187</v>
      </c>
      <c r="N23" s="195">
        <v>1.79</v>
      </c>
      <c r="O23" s="195">
        <v>1.85</v>
      </c>
      <c r="P23" s="195">
        <v>1.88</v>
      </c>
      <c r="Q23" s="192">
        <v>1.62</v>
      </c>
      <c r="R23" s="197">
        <v>1.63</v>
      </c>
      <c r="S23" s="197">
        <v>1.841202302630649</v>
      </c>
      <c r="T23" s="197">
        <v>1.7985753047511477</v>
      </c>
      <c r="U23" s="197">
        <v>2.4351084752638283</v>
      </c>
    </row>
    <row r="24" spans="1:95" ht="15.75" x14ac:dyDescent="0.2">
      <c r="A24" s="299" t="s">
        <v>278</v>
      </c>
      <c r="B24" s="297"/>
      <c r="C24" s="298">
        <v>24.996400550028309</v>
      </c>
      <c r="L24" s="50"/>
      <c r="M24" s="382" t="s">
        <v>189</v>
      </c>
      <c r="N24" s="195">
        <v>1.1599999999999999</v>
      </c>
      <c r="O24" s="195">
        <v>0.99</v>
      </c>
      <c r="P24" s="195">
        <v>1.1599999999999999</v>
      </c>
      <c r="Q24" s="192">
        <v>1.19</v>
      </c>
      <c r="R24" s="197">
        <v>0.89</v>
      </c>
      <c r="S24" s="197">
        <v>1.1823028370283251</v>
      </c>
      <c r="T24" s="197">
        <v>0.86834349196102423</v>
      </c>
      <c r="U24" s="197">
        <v>3.457477220951755</v>
      </c>
    </row>
    <row r="25" spans="1:95" ht="29.45" customHeight="1" x14ac:dyDescent="0.2">
      <c r="A25" s="300" t="s">
        <v>195</v>
      </c>
      <c r="B25" s="50"/>
      <c r="C25" s="301"/>
      <c r="L25" s="50"/>
      <c r="M25" s="584" t="s">
        <v>391</v>
      </c>
      <c r="N25" s="584"/>
      <c r="O25" s="584"/>
      <c r="P25" s="584"/>
      <c r="Q25" s="584"/>
      <c r="R25" s="584"/>
      <c r="S25" s="584"/>
      <c r="T25" s="584"/>
      <c r="U25" s="584"/>
    </row>
    <row r="26" spans="1:95" ht="13.9" customHeight="1" x14ac:dyDescent="0.2">
      <c r="A26" s="166" t="s">
        <v>120</v>
      </c>
      <c r="B26" s="50"/>
      <c r="C26" s="302">
        <v>691.35210415314998</v>
      </c>
      <c r="M26" s="587"/>
      <c r="N26" s="587"/>
      <c r="O26" s="587"/>
      <c r="P26" s="587"/>
      <c r="Q26" s="587"/>
      <c r="R26" s="587"/>
      <c r="S26" s="587"/>
      <c r="T26" s="587"/>
      <c r="U26" s="587"/>
    </row>
    <row r="27" spans="1:95" ht="14.25" x14ac:dyDescent="0.2">
      <c r="A27" s="166" t="s">
        <v>179</v>
      </c>
      <c r="B27" s="50"/>
      <c r="C27" s="484">
        <v>2.7280152757370783E-2</v>
      </c>
      <c r="M27" s="587"/>
      <c r="N27" s="587"/>
      <c r="O27" s="587"/>
      <c r="P27" s="587"/>
      <c r="Q27" s="587"/>
      <c r="R27" s="587"/>
      <c r="S27" s="587"/>
      <c r="T27" s="587"/>
      <c r="U27" s="587"/>
    </row>
    <row r="28" spans="1:95" ht="19.149999999999999" customHeight="1" x14ac:dyDescent="0.25">
      <c r="A28" s="557" t="s">
        <v>363</v>
      </c>
      <c r="B28" s="304"/>
      <c r="C28" s="296"/>
      <c r="M28" s="582"/>
      <c r="N28" s="582"/>
      <c r="O28" s="582"/>
      <c r="P28" s="582"/>
      <c r="Q28" s="582"/>
      <c r="R28" s="582"/>
      <c r="S28" s="512"/>
      <c r="T28" s="512"/>
    </row>
    <row r="29" spans="1:95" ht="13.9" customHeight="1" x14ac:dyDescent="0.2">
      <c r="A29" s="166" t="s">
        <v>295</v>
      </c>
      <c r="B29" s="305"/>
      <c r="C29" s="347">
        <v>2513.433889783937</v>
      </c>
      <c r="M29" s="582"/>
      <c r="N29" s="582"/>
      <c r="O29" s="582"/>
      <c r="P29" s="582"/>
      <c r="Q29" s="582"/>
      <c r="R29" s="582"/>
      <c r="S29" s="512"/>
      <c r="T29" s="512"/>
    </row>
    <row r="30" spans="1:95" ht="14.25" x14ac:dyDescent="0.2">
      <c r="A30" s="166" t="s">
        <v>218</v>
      </c>
      <c r="B30" s="305"/>
      <c r="C30" s="485">
        <v>9.9177915344377615E-2</v>
      </c>
      <c r="M30" s="582"/>
      <c r="N30" s="582"/>
      <c r="O30" s="582"/>
      <c r="P30" s="582"/>
      <c r="Q30" s="582"/>
      <c r="R30" s="582"/>
      <c r="S30" s="512"/>
      <c r="T30" s="512"/>
    </row>
    <row r="31" spans="1:95" ht="14.25" x14ac:dyDescent="0.2">
      <c r="A31" s="166" t="s">
        <v>219</v>
      </c>
      <c r="B31" s="307"/>
      <c r="C31" s="381">
        <v>2111.8897631733221</v>
      </c>
      <c r="M31" s="582"/>
      <c r="N31" s="582"/>
      <c r="O31" s="582"/>
      <c r="P31" s="582"/>
      <c r="Q31" s="582"/>
      <c r="R31" s="582"/>
      <c r="S31" s="512"/>
      <c r="T31" s="512"/>
    </row>
    <row r="32" spans="1:95" ht="14.25" x14ac:dyDescent="0.2">
      <c r="A32" s="166" t="s">
        <v>220</v>
      </c>
      <c r="B32" s="308"/>
      <c r="C32" s="306">
        <v>324.85819309501812</v>
      </c>
      <c r="M32" s="582"/>
      <c r="N32" s="582"/>
      <c r="O32" s="582"/>
      <c r="P32" s="582"/>
      <c r="Q32" s="582"/>
      <c r="R32" s="582"/>
      <c r="S32" s="512"/>
      <c r="T32" s="512"/>
    </row>
    <row r="33" spans="1:20" ht="18.600000000000001" customHeight="1" x14ac:dyDescent="0.2">
      <c r="A33" s="309" t="s">
        <v>332</v>
      </c>
      <c r="B33" s="310"/>
      <c r="C33" s="306">
        <v>127.22084837499861</v>
      </c>
      <c r="M33" s="582"/>
      <c r="N33" s="582"/>
      <c r="O33" s="582"/>
      <c r="P33" s="582"/>
      <c r="Q33" s="582"/>
      <c r="R33" s="582"/>
      <c r="S33" s="512"/>
      <c r="T33" s="512"/>
    </row>
    <row r="34" spans="1:20" ht="14.25" x14ac:dyDescent="0.2">
      <c r="A34" s="166" t="s">
        <v>221</v>
      </c>
      <c r="B34" s="310"/>
      <c r="C34" s="306">
        <v>3080.1822110661401</v>
      </c>
      <c r="M34" s="167"/>
    </row>
    <row r="35" spans="1:20" x14ac:dyDescent="0.2">
      <c r="A35" s="50"/>
      <c r="B35" s="50"/>
      <c r="C35" s="164"/>
    </row>
    <row r="36" spans="1:20" x14ac:dyDescent="0.2">
      <c r="M36" s="168" t="s">
        <v>364</v>
      </c>
    </row>
    <row r="38" spans="1:20" x14ac:dyDescent="0.2">
      <c r="A38" s="163"/>
      <c r="B38" s="165"/>
    </row>
    <row r="417" spans="1:1" x14ac:dyDescent="0.2">
      <c r="A417" s="2" t="s">
        <v>117</v>
      </c>
    </row>
  </sheetData>
  <mergeCells count="4">
    <mergeCell ref="M28:R33"/>
    <mergeCell ref="B2:C2"/>
    <mergeCell ref="M7:U10"/>
    <mergeCell ref="M25:U27"/>
  </mergeCells>
  <phoneticPr fontId="2" type="noConversion"/>
  <printOptions verticalCentered="1"/>
  <pageMargins left="0.9055118110236221" right="0.23622047244094491" top="1.0629921259842521" bottom="0.74803149606299213" header="0.27559055118110237" footer="0.35433070866141736"/>
  <pageSetup scale="89" orientation="landscape" errors="NA" r:id="rId1"/>
  <headerFooter alignWithMargins="0">
    <oddHeader>&amp;L&amp;G&amp;R2013 Yearbook of
Electricity Distributors</oddHeader>
    <oddFooter>&amp;C&amp;P</oddFooter>
  </headerFooter>
  <colBreaks count="2" manualBreakCount="2">
    <brk id="6" max="1048575" man="1"/>
    <brk id="12"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35"/>
  </sheetPr>
  <dimension ref="A1:CL493"/>
  <sheetViews>
    <sheetView showGridLines="0" view="pageBreakPreview" zoomScale="95" zoomScaleNormal="100" zoomScaleSheetLayoutView="95" workbookViewId="0">
      <pane xSplit="1" ySplit="1" topLeftCell="B2" activePane="bottomRight" state="frozen"/>
      <selection activeCell="H27" sqref="H27"/>
      <selection pane="topRight" activeCell="H27" sqref="H27"/>
      <selection pane="bottomLeft" activeCell="H27" sqref="H27"/>
      <selection pane="bottomRight" activeCell="D49" sqref="D49"/>
    </sheetView>
  </sheetViews>
  <sheetFormatPr defaultColWidth="14.140625" defaultRowHeight="14.25" x14ac:dyDescent="0.2"/>
  <cols>
    <col min="1" max="1" width="41.7109375" style="54" customWidth="1"/>
    <col min="2" max="32" width="15.5703125" style="36" customWidth="1"/>
    <col min="33" max="33" width="16.85546875" style="36" bestFit="1" customWidth="1"/>
    <col min="34" max="74" width="15.5703125" style="36" customWidth="1"/>
    <col min="75" max="75" width="19.140625" style="36" bestFit="1" customWidth="1"/>
    <col min="76" max="76" width="20.85546875" style="17" bestFit="1" customWidth="1"/>
    <col min="77" max="77" width="17.7109375" style="17" bestFit="1" customWidth="1"/>
    <col min="78" max="90" width="14.140625" style="17" customWidth="1"/>
    <col min="91" max="16384" width="14.140625" style="11"/>
  </cols>
  <sheetData>
    <row r="1" spans="1:90" s="175" customFormat="1" ht="51" x14ac:dyDescent="0.2">
      <c r="A1" s="185" t="s">
        <v>349</v>
      </c>
      <c r="B1" s="178" t="s">
        <v>214</v>
      </c>
      <c r="C1" s="178" t="s">
        <v>225</v>
      </c>
      <c r="D1" s="178" t="s">
        <v>226</v>
      </c>
      <c r="E1" s="178" t="s">
        <v>227</v>
      </c>
      <c r="F1" s="178" t="s">
        <v>228</v>
      </c>
      <c r="G1" s="178" t="s">
        <v>229</v>
      </c>
      <c r="H1" s="178" t="s">
        <v>230</v>
      </c>
      <c r="I1" s="178" t="s">
        <v>215</v>
      </c>
      <c r="J1" s="178" t="s">
        <v>231</v>
      </c>
      <c r="K1" s="178" t="s">
        <v>232</v>
      </c>
      <c r="L1" s="503" t="s">
        <v>322</v>
      </c>
      <c r="M1" s="178" t="s">
        <v>233</v>
      </c>
      <c r="N1" s="178" t="s">
        <v>234</v>
      </c>
      <c r="O1" s="178" t="s">
        <v>235</v>
      </c>
      <c r="P1" s="225" t="s">
        <v>323</v>
      </c>
      <c r="Q1" s="178" t="s">
        <v>217</v>
      </c>
      <c r="R1" s="178" t="s">
        <v>236</v>
      </c>
      <c r="S1" s="178" t="s">
        <v>237</v>
      </c>
      <c r="T1" s="178" t="s">
        <v>238</v>
      </c>
      <c r="U1" s="178" t="s">
        <v>239</v>
      </c>
      <c r="V1" s="178" t="s">
        <v>240</v>
      </c>
      <c r="W1" s="178" t="s">
        <v>241</v>
      </c>
      <c r="X1" s="178" t="s">
        <v>242</v>
      </c>
      <c r="Y1" s="178" t="s">
        <v>243</v>
      </c>
      <c r="Z1" s="178" t="s">
        <v>155</v>
      </c>
      <c r="AA1" s="178" t="s">
        <v>156</v>
      </c>
      <c r="AB1" s="178" t="s">
        <v>158</v>
      </c>
      <c r="AC1" s="178" t="s">
        <v>157</v>
      </c>
      <c r="AD1" s="178" t="s">
        <v>159</v>
      </c>
      <c r="AE1" s="178" t="s">
        <v>160</v>
      </c>
      <c r="AF1" s="178" t="s">
        <v>161</v>
      </c>
      <c r="AG1" s="178" t="s">
        <v>162</v>
      </c>
      <c r="AH1" s="178" t="s">
        <v>163</v>
      </c>
      <c r="AI1" s="178" t="s">
        <v>164</v>
      </c>
      <c r="AJ1" s="178" t="s">
        <v>165</v>
      </c>
      <c r="AK1" s="178" t="s">
        <v>56</v>
      </c>
      <c r="AL1" s="178" t="s">
        <v>167</v>
      </c>
      <c r="AM1" s="178" t="s">
        <v>168</v>
      </c>
      <c r="AN1" s="178" t="s">
        <v>169</v>
      </c>
      <c r="AO1" s="178" t="s">
        <v>170</v>
      </c>
      <c r="AP1" s="178" t="s">
        <v>176</v>
      </c>
      <c r="AQ1" s="178" t="s">
        <v>177</v>
      </c>
      <c r="AR1" s="225" t="s">
        <v>324</v>
      </c>
      <c r="AS1" s="178" t="s">
        <v>57</v>
      </c>
      <c r="AT1" s="178" t="s">
        <v>180</v>
      </c>
      <c r="AU1" s="178" t="s">
        <v>244</v>
      </c>
      <c r="AV1" s="178" t="s">
        <v>245</v>
      </c>
      <c r="AW1" s="178" t="s">
        <v>246</v>
      </c>
      <c r="AX1" s="178" t="s">
        <v>247</v>
      </c>
      <c r="AY1" s="178" t="s">
        <v>248</v>
      </c>
      <c r="AZ1" s="178" t="s">
        <v>249</v>
      </c>
      <c r="BA1" s="178" t="s">
        <v>250</v>
      </c>
      <c r="BB1" s="178" t="s">
        <v>251</v>
      </c>
      <c r="BC1" s="178" t="s">
        <v>253</v>
      </c>
      <c r="BD1" s="178" t="s">
        <v>254</v>
      </c>
      <c r="BE1" s="178" t="s">
        <v>31</v>
      </c>
      <c r="BF1" s="178" t="s">
        <v>252</v>
      </c>
      <c r="BG1" s="178" t="s">
        <v>255</v>
      </c>
      <c r="BH1" s="178" t="s">
        <v>256</v>
      </c>
      <c r="BI1" s="178" t="s">
        <v>257</v>
      </c>
      <c r="BJ1" s="178" t="s">
        <v>258</v>
      </c>
      <c r="BK1" s="178" t="s">
        <v>259</v>
      </c>
      <c r="BL1" s="178" t="s">
        <v>260</v>
      </c>
      <c r="BM1" s="178" t="s">
        <v>261</v>
      </c>
      <c r="BN1" s="178" t="s">
        <v>0</v>
      </c>
      <c r="BO1" s="178" t="s">
        <v>262</v>
      </c>
      <c r="BP1" s="178" t="s">
        <v>263</v>
      </c>
      <c r="BQ1" s="178" t="s">
        <v>264</v>
      </c>
      <c r="BR1" s="178" t="s">
        <v>265</v>
      </c>
      <c r="BS1" s="178" t="s">
        <v>266</v>
      </c>
      <c r="BT1" s="178" t="s">
        <v>208</v>
      </c>
      <c r="BU1" s="178" t="s">
        <v>209</v>
      </c>
      <c r="BV1" s="178" t="s">
        <v>210</v>
      </c>
      <c r="BW1" s="178" t="s">
        <v>37</v>
      </c>
    </row>
    <row r="2" spans="1:90" s="17" customFormat="1" ht="19.5" customHeight="1" x14ac:dyDescent="0.2">
      <c r="A2" s="172" t="s">
        <v>58</v>
      </c>
      <c r="B2" s="188">
        <v>798114.95</v>
      </c>
      <c r="C2" s="188">
        <v>63686.77</v>
      </c>
      <c r="D2" s="188">
        <v>3888760</v>
      </c>
      <c r="E2" s="188">
        <v>192849.51</v>
      </c>
      <c r="F2" s="188">
        <v>13962799.66</v>
      </c>
      <c r="G2" s="188">
        <v>19379704.390000001</v>
      </c>
      <c r="H2" s="188">
        <v>12635389.27</v>
      </c>
      <c r="I2" s="188">
        <v>1307857.6000000001</v>
      </c>
      <c r="J2" s="188">
        <v>1437854.81</v>
      </c>
      <c r="K2" s="188">
        <v>305892.36</v>
      </c>
      <c r="L2" s="188">
        <v>1604306.24</v>
      </c>
      <c r="M2" s="188">
        <v>1975643.43</v>
      </c>
      <c r="N2" s="188">
        <v>6166582.8099999996</v>
      </c>
      <c r="O2" s="188">
        <v>32134393.75</v>
      </c>
      <c r="P2" s="188">
        <v>7508842.8499999996</v>
      </c>
      <c r="Q2" s="188">
        <v>14189119.289999999</v>
      </c>
      <c r="R2" s="188">
        <v>18620.89</v>
      </c>
      <c r="S2" s="188">
        <v>519873</v>
      </c>
      <c r="T2" s="188">
        <v>1481377.66</v>
      </c>
      <c r="U2" s="188">
        <v>1060</v>
      </c>
      <c r="V2" s="188">
        <v>3127701.6100000003</v>
      </c>
      <c r="W2" s="188">
        <v>30889.17</v>
      </c>
      <c r="X2" s="188">
        <v>762577.09</v>
      </c>
      <c r="Y2" s="188">
        <v>619825.77</v>
      </c>
      <c r="Z2" s="188">
        <v>4953977.46</v>
      </c>
      <c r="AA2" s="188">
        <v>0</v>
      </c>
      <c r="AB2" s="188">
        <v>4246772.3899999997</v>
      </c>
      <c r="AC2" s="188">
        <v>27382789.5</v>
      </c>
      <c r="AD2" s="188">
        <v>279028.28000000003</v>
      </c>
      <c r="AE2" s="188">
        <v>447359.86</v>
      </c>
      <c r="AF2" s="188">
        <v>100</v>
      </c>
      <c r="AG2" s="383">
        <v>3328.44</v>
      </c>
      <c r="AH2" s="188">
        <v>5038492.13</v>
      </c>
      <c r="AI2" s="383">
        <v>0</v>
      </c>
      <c r="AJ2" s="188">
        <v>804968</v>
      </c>
      <c r="AK2" s="188">
        <v>5698810</v>
      </c>
      <c r="AL2" s="188">
        <v>12249131.75</v>
      </c>
      <c r="AM2" s="188">
        <v>736082.06</v>
      </c>
      <c r="AN2" s="188">
        <v>510</v>
      </c>
      <c r="AO2" s="188">
        <v>8040</v>
      </c>
      <c r="AP2" s="383">
        <v>266208.33999999997</v>
      </c>
      <c r="AQ2" s="188">
        <v>4293903</v>
      </c>
      <c r="AR2" s="188">
        <v>12046415.780000001</v>
      </c>
      <c r="AS2" s="188">
        <v>11481266.93</v>
      </c>
      <c r="AT2" s="188">
        <v>0</v>
      </c>
      <c r="AU2" s="188">
        <v>0</v>
      </c>
      <c r="AV2" s="188">
        <v>7588783.5199999996</v>
      </c>
      <c r="AW2" s="188">
        <v>0</v>
      </c>
      <c r="AX2" s="188">
        <v>16248283.149999999</v>
      </c>
      <c r="AY2" s="188">
        <v>1141563.52</v>
      </c>
      <c r="AZ2" s="188">
        <v>20269.48</v>
      </c>
      <c r="BA2" s="188">
        <v>3426805.85</v>
      </c>
      <c r="BB2" s="188">
        <v>5525018.2300000004</v>
      </c>
      <c r="BC2" s="188">
        <v>12945.36</v>
      </c>
      <c r="BD2" s="188">
        <v>1227882.68</v>
      </c>
      <c r="BE2" s="188">
        <v>0</v>
      </c>
      <c r="BF2" s="188">
        <v>314786.65999999997</v>
      </c>
      <c r="BG2" s="188">
        <v>593854.6</v>
      </c>
      <c r="BH2" s="188">
        <v>389741.13</v>
      </c>
      <c r="BI2" s="188">
        <v>56203.32</v>
      </c>
      <c r="BJ2" s="188">
        <v>0</v>
      </c>
      <c r="BK2" s="188">
        <v>2634585.9300000002</v>
      </c>
      <c r="BL2" s="188">
        <v>946915.78</v>
      </c>
      <c r="BM2" s="188">
        <v>14003465.539999999</v>
      </c>
      <c r="BN2" s="188">
        <v>0</v>
      </c>
      <c r="BO2" s="188">
        <v>3805437.6</v>
      </c>
      <c r="BP2" s="188">
        <v>132538</v>
      </c>
      <c r="BQ2" s="188">
        <v>6424776.0399999991</v>
      </c>
      <c r="BR2" s="188">
        <v>913339.37</v>
      </c>
      <c r="BS2" s="188">
        <v>0</v>
      </c>
      <c r="BT2" s="188">
        <v>1092754</v>
      </c>
      <c r="BU2" s="188">
        <v>6905732.5499999998</v>
      </c>
      <c r="BV2" s="188">
        <v>3863274.04</v>
      </c>
      <c r="BW2" s="188">
        <f t="shared" ref="BW2:BW13" si="0">SUM(B2:BV2)</f>
        <v>291319863.1500001</v>
      </c>
    </row>
    <row r="3" spans="1:90" s="17" customFormat="1" x14ac:dyDescent="0.2">
      <c r="A3" s="172" t="s">
        <v>59</v>
      </c>
      <c r="B3" s="187">
        <v>7793939.5599999996</v>
      </c>
      <c r="C3" s="187">
        <v>724601.48</v>
      </c>
      <c r="D3" s="187">
        <v>21927515</v>
      </c>
      <c r="E3" s="187">
        <v>7469304.7999999998</v>
      </c>
      <c r="F3" s="187">
        <v>20293173.510000002</v>
      </c>
      <c r="G3" s="187">
        <v>40867889.519999996</v>
      </c>
      <c r="H3" s="187">
        <v>32185294.75</v>
      </c>
      <c r="I3" s="187">
        <v>11502447.59</v>
      </c>
      <c r="J3" s="187">
        <v>4167422.8999999994</v>
      </c>
      <c r="K3" s="187">
        <v>693356.69000000006</v>
      </c>
      <c r="L3" s="187">
        <v>6948223.3899999997</v>
      </c>
      <c r="M3" s="187">
        <v>765396.14000000013</v>
      </c>
      <c r="N3" s="187">
        <v>5745890.4299999997</v>
      </c>
      <c r="O3" s="187">
        <v>124205111.84</v>
      </c>
      <c r="P3" s="187">
        <v>20141556.229999997</v>
      </c>
      <c r="Q3" s="187">
        <v>39259176.530000001</v>
      </c>
      <c r="R3" s="187">
        <v>12304748.689999999</v>
      </c>
      <c r="S3" s="187">
        <v>2134504.9500000002</v>
      </c>
      <c r="T3" s="187">
        <v>13199796</v>
      </c>
      <c r="U3" s="187">
        <v>11778662</v>
      </c>
      <c r="V3" s="187">
        <v>2286899.8300000005</v>
      </c>
      <c r="W3" s="187">
        <v>26810026.299999997</v>
      </c>
      <c r="X3" s="187">
        <v>3822322.8499999996</v>
      </c>
      <c r="Y3" s="187">
        <v>32637720.27</v>
      </c>
      <c r="Z3" s="187">
        <v>12855045.989999998</v>
      </c>
      <c r="AA3" s="187">
        <v>14251922</v>
      </c>
      <c r="AB3" s="187">
        <v>1864720.1700000002</v>
      </c>
      <c r="AC3" s="187">
        <v>96360128.359999999</v>
      </c>
      <c r="AD3" s="187">
        <v>238067.28</v>
      </c>
      <c r="AE3" s="187">
        <v>3137920.9600000004</v>
      </c>
      <c r="AF3" s="187">
        <v>66409848</v>
      </c>
      <c r="AG3" s="187">
        <v>1255865838.3299999</v>
      </c>
      <c r="AH3" s="187">
        <v>162403049.05000001</v>
      </c>
      <c r="AI3" s="187">
        <v>8521347.3200000003</v>
      </c>
      <c r="AJ3" s="187">
        <v>1748870</v>
      </c>
      <c r="AK3" s="187">
        <v>14529944</v>
      </c>
      <c r="AL3" s="187">
        <v>46947513.549999997</v>
      </c>
      <c r="AM3" s="187">
        <v>5715372.8499999996</v>
      </c>
      <c r="AN3" s="187">
        <v>6113833.9800000014</v>
      </c>
      <c r="AO3" s="187">
        <v>71007289.179999992</v>
      </c>
      <c r="AP3" s="187">
        <v>4160088.3600000003</v>
      </c>
      <c r="AQ3" s="187">
        <v>19525374</v>
      </c>
      <c r="AR3" s="187">
        <v>19564379.32</v>
      </c>
      <c r="AS3" s="187">
        <v>27163583.290000003</v>
      </c>
      <c r="AT3" s="187">
        <v>4113874.34</v>
      </c>
      <c r="AU3" s="187">
        <v>10711683.129999999</v>
      </c>
      <c r="AV3" s="187">
        <v>15064594.390000001</v>
      </c>
      <c r="AW3" s="187">
        <v>3291915.09</v>
      </c>
      <c r="AX3" s="187">
        <v>33638684.689999998</v>
      </c>
      <c r="AY3" s="187">
        <v>6516537.9199999999</v>
      </c>
      <c r="AZ3" s="187">
        <v>7509249.6600000001</v>
      </c>
      <c r="BA3" s="187">
        <v>22011344.219999999</v>
      </c>
      <c r="BB3" s="187">
        <v>5174128.97</v>
      </c>
      <c r="BC3" s="187">
        <v>2368009.37</v>
      </c>
      <c r="BD3" s="187">
        <v>18304650.489999998</v>
      </c>
      <c r="BE3" s="187">
        <v>206190680.74000001</v>
      </c>
      <c r="BF3" s="187">
        <v>19459044.989999998</v>
      </c>
      <c r="BG3" s="187">
        <v>2444159.19</v>
      </c>
      <c r="BH3" s="187">
        <v>2823413.2299999995</v>
      </c>
      <c r="BI3" s="187">
        <v>2745534.61</v>
      </c>
      <c r="BJ3" s="187">
        <v>7513090.7000000002</v>
      </c>
      <c r="BK3" s="187">
        <v>24301696.290000003</v>
      </c>
      <c r="BL3" s="187">
        <v>4208733.1999999993</v>
      </c>
      <c r="BM3" s="187">
        <v>523476023.58999997</v>
      </c>
      <c r="BN3" s="187">
        <v>57789672</v>
      </c>
      <c r="BO3" s="187">
        <v>3259853.47</v>
      </c>
      <c r="BP3" s="187">
        <v>33097972</v>
      </c>
      <c r="BQ3" s="187">
        <v>7489285.4799999995</v>
      </c>
      <c r="BR3" s="187">
        <v>2781468.83</v>
      </c>
      <c r="BS3" s="187">
        <v>1524216</v>
      </c>
      <c r="BT3" s="187">
        <v>9440646</v>
      </c>
      <c r="BU3" s="187">
        <v>19497341.150000002</v>
      </c>
      <c r="BV3" s="187">
        <v>10105760.52</v>
      </c>
      <c r="BW3" s="187">
        <f t="shared" si="0"/>
        <v>3354902381.4999986</v>
      </c>
    </row>
    <row r="4" spans="1:90" s="17" customFormat="1" x14ac:dyDescent="0.2">
      <c r="A4" s="172" t="s">
        <v>60</v>
      </c>
      <c r="B4" s="187">
        <v>42666.1</v>
      </c>
      <c r="C4" s="187">
        <v>118738.96</v>
      </c>
      <c r="D4" s="187">
        <v>529317</v>
      </c>
      <c r="E4" s="187">
        <v>272452.03999999998</v>
      </c>
      <c r="F4" s="187">
        <v>1864037.89</v>
      </c>
      <c r="G4" s="187">
        <v>2261813.06</v>
      </c>
      <c r="H4" s="187">
        <v>2052369.61</v>
      </c>
      <c r="I4" s="187">
        <v>80130.210000000006</v>
      </c>
      <c r="J4" s="187">
        <v>286757.96999999997</v>
      </c>
      <c r="K4" s="187">
        <v>53668.65</v>
      </c>
      <c r="L4" s="187">
        <v>271283.55</v>
      </c>
      <c r="M4" s="187">
        <v>0</v>
      </c>
      <c r="N4" s="187">
        <v>247725.46</v>
      </c>
      <c r="O4" s="187">
        <v>8203950</v>
      </c>
      <c r="P4" s="187">
        <v>727004.95</v>
      </c>
      <c r="Q4" s="187">
        <v>3615850.21</v>
      </c>
      <c r="R4" s="187">
        <v>96769.17</v>
      </c>
      <c r="S4" s="187">
        <v>79165.25</v>
      </c>
      <c r="T4" s="187">
        <v>60000</v>
      </c>
      <c r="U4" s="187">
        <v>156243</v>
      </c>
      <c r="V4" s="187">
        <v>117878.14</v>
      </c>
      <c r="W4" s="187">
        <v>1744577.59</v>
      </c>
      <c r="X4" s="187">
        <v>524345.73</v>
      </c>
      <c r="Y4" s="187">
        <v>1521820.5499999998</v>
      </c>
      <c r="Z4" s="187">
        <v>1359899.14</v>
      </c>
      <c r="AA4" s="187">
        <v>821824</v>
      </c>
      <c r="AB4" s="187">
        <v>123812.25</v>
      </c>
      <c r="AC4" s="187">
        <v>6261204.5099999998</v>
      </c>
      <c r="AD4" s="187">
        <v>0</v>
      </c>
      <c r="AE4" s="187">
        <v>93492.69</v>
      </c>
      <c r="AF4" s="187">
        <v>1195039</v>
      </c>
      <c r="AG4" s="187">
        <v>6260349.0599999996</v>
      </c>
      <c r="AH4" s="187">
        <v>10493335.690000001</v>
      </c>
      <c r="AI4" s="187">
        <v>461815.78</v>
      </c>
      <c r="AJ4" s="187">
        <v>158991</v>
      </c>
      <c r="AK4" s="187">
        <v>1584471</v>
      </c>
      <c r="AL4" s="187">
        <v>2824086.3</v>
      </c>
      <c r="AM4" s="187">
        <v>271215.01</v>
      </c>
      <c r="AN4" s="187">
        <v>223907.75</v>
      </c>
      <c r="AO4" s="187">
        <v>730994.97</v>
      </c>
      <c r="AP4" s="187">
        <v>193421.63999999998</v>
      </c>
      <c r="AQ4" s="187">
        <v>1075783</v>
      </c>
      <c r="AR4" s="187">
        <v>808950.36</v>
      </c>
      <c r="AS4" s="187">
        <v>1621583.12</v>
      </c>
      <c r="AT4" s="187">
        <v>256066.11</v>
      </c>
      <c r="AU4" s="187">
        <v>485917.4</v>
      </c>
      <c r="AV4" s="187">
        <v>448741.92</v>
      </c>
      <c r="AW4" s="187">
        <v>413539.79</v>
      </c>
      <c r="AX4" s="187">
        <v>3327042.44</v>
      </c>
      <c r="AY4" s="187">
        <v>251619.5</v>
      </c>
      <c r="AZ4" s="187">
        <v>617704.09</v>
      </c>
      <c r="BA4" s="187">
        <v>37540.82</v>
      </c>
      <c r="BB4" s="187">
        <v>424376.29</v>
      </c>
      <c r="BC4" s="187">
        <v>124512.95000000001</v>
      </c>
      <c r="BD4" s="187">
        <v>1258035.3600000001</v>
      </c>
      <c r="BE4" s="187">
        <v>2954795.55</v>
      </c>
      <c r="BF4" s="187">
        <v>1675484.88</v>
      </c>
      <c r="BG4" s="187">
        <v>294184.71000000002</v>
      </c>
      <c r="BH4" s="187">
        <v>256696.04</v>
      </c>
      <c r="BI4" s="187">
        <v>58324.18</v>
      </c>
      <c r="BJ4" s="187">
        <v>474126.54</v>
      </c>
      <c r="BK4" s="187">
        <v>1449805.41</v>
      </c>
      <c r="BL4" s="187">
        <v>283078.58</v>
      </c>
      <c r="BM4" s="187">
        <v>8566174.9700000007</v>
      </c>
      <c r="BN4" s="187">
        <v>2089121</v>
      </c>
      <c r="BO4" s="187">
        <v>0</v>
      </c>
      <c r="BP4" s="187">
        <v>2557875</v>
      </c>
      <c r="BQ4" s="187">
        <v>387748.13</v>
      </c>
      <c r="BR4" s="187">
        <v>82221.09</v>
      </c>
      <c r="BS4" s="187">
        <v>620200</v>
      </c>
      <c r="BT4" s="187">
        <v>708001</v>
      </c>
      <c r="BU4" s="187">
        <v>768955.13</v>
      </c>
      <c r="BV4" s="187">
        <v>474513.19</v>
      </c>
      <c r="BW4" s="187">
        <f t="shared" si="0"/>
        <v>92839143.429999992</v>
      </c>
    </row>
    <row r="5" spans="1:90" s="207" customFormat="1" x14ac:dyDescent="0.2">
      <c r="A5" s="386" t="s">
        <v>304</v>
      </c>
      <c r="B5" s="320">
        <v>1445154.46</v>
      </c>
      <c r="C5" s="320">
        <v>0</v>
      </c>
      <c r="D5" s="320">
        <v>256817</v>
      </c>
      <c r="E5" s="320">
        <v>66066.02</v>
      </c>
      <c r="F5" s="320">
        <v>0</v>
      </c>
      <c r="G5" s="320">
        <v>291730.98</v>
      </c>
      <c r="H5" s="320">
        <v>0</v>
      </c>
      <c r="I5" s="320">
        <v>0</v>
      </c>
      <c r="J5" s="320">
        <v>0</v>
      </c>
      <c r="K5" s="320">
        <v>495559.08</v>
      </c>
      <c r="L5" s="320">
        <v>89106.7</v>
      </c>
      <c r="M5" s="320">
        <v>0</v>
      </c>
      <c r="N5" s="320">
        <v>263967.45</v>
      </c>
      <c r="O5" s="320">
        <v>1213132.31</v>
      </c>
      <c r="P5" s="320">
        <v>0</v>
      </c>
      <c r="Q5" s="320">
        <v>1457351.7</v>
      </c>
      <c r="R5" s="320">
        <v>1203.98</v>
      </c>
      <c r="S5" s="320">
        <v>0</v>
      </c>
      <c r="T5" s="320">
        <v>0</v>
      </c>
      <c r="U5" s="320">
        <v>1109088</v>
      </c>
      <c r="V5" s="320">
        <v>0</v>
      </c>
      <c r="W5" s="320">
        <v>2489271.48</v>
      </c>
      <c r="X5" s="320">
        <v>17310.16</v>
      </c>
      <c r="Y5" s="320">
        <v>607700.42000000004</v>
      </c>
      <c r="Z5" s="320">
        <v>0</v>
      </c>
      <c r="AA5" s="320">
        <v>88153</v>
      </c>
      <c r="AB5" s="320">
        <v>0</v>
      </c>
      <c r="AC5" s="320">
        <v>91715924.140000001</v>
      </c>
      <c r="AD5" s="320">
        <v>0</v>
      </c>
      <c r="AE5" s="320">
        <v>0</v>
      </c>
      <c r="AF5" s="320">
        <v>0</v>
      </c>
      <c r="AG5" s="320">
        <v>17806555255.52</v>
      </c>
      <c r="AH5" s="320">
        <v>3959063.67</v>
      </c>
      <c r="AI5" s="320">
        <v>0</v>
      </c>
      <c r="AJ5" s="320">
        <v>1252214</v>
      </c>
      <c r="AK5" s="320">
        <v>0</v>
      </c>
      <c r="AL5" s="320">
        <v>89194</v>
      </c>
      <c r="AM5" s="320">
        <v>3002737.31</v>
      </c>
      <c r="AN5" s="320">
        <v>93799.95</v>
      </c>
      <c r="AO5" s="320">
        <v>0</v>
      </c>
      <c r="AP5" s="320">
        <v>0</v>
      </c>
      <c r="AQ5" s="320">
        <v>81504</v>
      </c>
      <c r="AR5" s="320">
        <v>0</v>
      </c>
      <c r="AS5" s="320">
        <v>2100.4899999999998</v>
      </c>
      <c r="AT5" s="320">
        <v>0</v>
      </c>
      <c r="AU5" s="320">
        <v>7009.07</v>
      </c>
      <c r="AV5" s="320">
        <v>667390.88</v>
      </c>
      <c r="AW5" s="320">
        <v>15229.39</v>
      </c>
      <c r="AX5" s="320">
        <v>0</v>
      </c>
      <c r="AY5" s="320">
        <v>0</v>
      </c>
      <c r="AZ5" s="320">
        <v>929315.02</v>
      </c>
      <c r="BA5" s="320">
        <v>-2553696.17</v>
      </c>
      <c r="BB5" s="187">
        <v>0</v>
      </c>
      <c r="BC5" s="320">
        <v>49201.04</v>
      </c>
      <c r="BD5" s="320">
        <v>0</v>
      </c>
      <c r="BE5" s="320">
        <v>2697255.26</v>
      </c>
      <c r="BF5" s="320">
        <v>0</v>
      </c>
      <c r="BG5" s="320">
        <v>32133.279999999999</v>
      </c>
      <c r="BH5" s="320">
        <v>0</v>
      </c>
      <c r="BI5" s="320">
        <v>0</v>
      </c>
      <c r="BJ5" s="320">
        <v>94898.6</v>
      </c>
      <c r="BK5" s="320">
        <v>812241.87</v>
      </c>
      <c r="BL5" s="320">
        <v>61991.37</v>
      </c>
      <c r="BM5" s="320">
        <v>703890.95</v>
      </c>
      <c r="BN5" s="320">
        <v>0</v>
      </c>
      <c r="BO5" s="320">
        <v>0</v>
      </c>
      <c r="BP5" s="320">
        <v>0</v>
      </c>
      <c r="BQ5" s="320">
        <v>91559.33</v>
      </c>
      <c r="BR5" s="320">
        <v>0</v>
      </c>
      <c r="BS5" s="320">
        <v>0</v>
      </c>
      <c r="BT5" s="320">
        <v>0</v>
      </c>
      <c r="BU5" s="320">
        <v>0</v>
      </c>
      <c r="BV5" s="320">
        <v>467.61</v>
      </c>
      <c r="BW5" s="320">
        <f t="shared" si="0"/>
        <v>17920252293.320004</v>
      </c>
    </row>
    <row r="6" spans="1:90" s="207" customFormat="1" x14ac:dyDescent="0.2">
      <c r="A6" s="314" t="s">
        <v>61</v>
      </c>
      <c r="B6" s="352">
        <v>227752.52</v>
      </c>
      <c r="C6" s="352">
        <v>42550.01</v>
      </c>
      <c r="D6" s="352">
        <v>662191</v>
      </c>
      <c r="E6" s="352">
        <v>336543.56</v>
      </c>
      <c r="F6" s="352">
        <v>478228.9</v>
      </c>
      <c r="G6" s="352">
        <v>486545.44</v>
      </c>
      <c r="H6" s="352">
        <v>840028.97</v>
      </c>
      <c r="I6" s="352">
        <v>482394.24</v>
      </c>
      <c r="J6" s="352">
        <v>54170.409999999996</v>
      </c>
      <c r="K6" s="352">
        <v>0</v>
      </c>
      <c r="L6" s="352">
        <v>874193.52</v>
      </c>
      <c r="M6" s="352">
        <v>0</v>
      </c>
      <c r="N6" s="352">
        <v>383404.96</v>
      </c>
      <c r="O6" s="352">
        <v>8530056.9800000004</v>
      </c>
      <c r="P6" s="352">
        <v>990875.56</v>
      </c>
      <c r="Q6" s="352">
        <v>1047792.75</v>
      </c>
      <c r="R6" s="352">
        <v>410609.25999999995</v>
      </c>
      <c r="S6" s="352">
        <v>58501.25</v>
      </c>
      <c r="T6" s="352">
        <v>515730.32</v>
      </c>
      <c r="U6" s="352">
        <v>306032</v>
      </c>
      <c r="V6" s="352">
        <v>28929.839999999997</v>
      </c>
      <c r="W6" s="352">
        <v>2372825.4700000002</v>
      </c>
      <c r="X6" s="352">
        <v>121515.03</v>
      </c>
      <c r="Y6" s="352">
        <v>177536.35</v>
      </c>
      <c r="Z6" s="352">
        <v>1996271.8900000001</v>
      </c>
      <c r="AA6" s="352">
        <v>461576</v>
      </c>
      <c r="AB6" s="352">
        <v>129460.16</v>
      </c>
      <c r="AC6" s="352">
        <v>2837315.34</v>
      </c>
      <c r="AD6" s="352">
        <v>21810.29</v>
      </c>
      <c r="AE6" s="352">
        <v>28640.28</v>
      </c>
      <c r="AF6" s="352">
        <v>402547</v>
      </c>
      <c r="AG6" s="352">
        <v>17428763.280000001</v>
      </c>
      <c r="AH6" s="352">
        <v>2963649.42</v>
      </c>
      <c r="AI6" s="352">
        <v>327645.21999999997</v>
      </c>
      <c r="AJ6" s="352">
        <v>46606</v>
      </c>
      <c r="AK6" s="352">
        <v>1379567</v>
      </c>
      <c r="AL6" s="352">
        <v>928133.27</v>
      </c>
      <c r="AM6" s="352">
        <v>333369.02999999997</v>
      </c>
      <c r="AN6" s="352">
        <v>280567.94</v>
      </c>
      <c r="AO6" s="352">
        <v>1455353.08</v>
      </c>
      <c r="AP6" s="352">
        <v>224245.05000000002</v>
      </c>
      <c r="AQ6" s="352">
        <v>443850</v>
      </c>
      <c r="AR6" s="352">
        <v>3876145.68</v>
      </c>
      <c r="AS6" s="352">
        <v>3249417.2100000004</v>
      </c>
      <c r="AT6" s="352">
        <v>74457.67</v>
      </c>
      <c r="AU6" s="352">
        <v>492644.32</v>
      </c>
      <c r="AV6" s="352">
        <v>608749.63</v>
      </c>
      <c r="AW6" s="352">
        <v>125031.59</v>
      </c>
      <c r="AX6" s="352">
        <v>1160859.93</v>
      </c>
      <c r="AY6" s="352">
        <v>124097.76</v>
      </c>
      <c r="AZ6" s="352">
        <v>398852.54000000004</v>
      </c>
      <c r="BA6" s="352">
        <v>918804.77</v>
      </c>
      <c r="BB6" s="352">
        <v>90226.51</v>
      </c>
      <c r="BC6" s="352">
        <v>93385.489999999991</v>
      </c>
      <c r="BD6" s="352">
        <v>140814.79999999999</v>
      </c>
      <c r="BE6" s="352">
        <v>4767086.1499999994</v>
      </c>
      <c r="BF6" s="352">
        <v>228182.55</v>
      </c>
      <c r="BG6" s="352">
        <v>218747.97999999998</v>
      </c>
      <c r="BH6" s="352">
        <v>278351.56</v>
      </c>
      <c r="BI6" s="352">
        <v>646415.93999999994</v>
      </c>
      <c r="BJ6" s="352">
        <v>1962089.76</v>
      </c>
      <c r="BK6" s="352">
        <v>1702361.14</v>
      </c>
      <c r="BL6" s="352">
        <v>94883.47</v>
      </c>
      <c r="BM6" s="352">
        <v>8853919.6099999994</v>
      </c>
      <c r="BN6" s="352">
        <v>1405811</v>
      </c>
      <c r="BO6" s="352">
        <v>252941.74</v>
      </c>
      <c r="BP6" s="352">
        <v>643589</v>
      </c>
      <c r="BQ6" s="352">
        <v>82214.12999999999</v>
      </c>
      <c r="BR6" s="352">
        <v>70750.53</v>
      </c>
      <c r="BS6" s="352">
        <v>80028</v>
      </c>
      <c r="BT6" s="352">
        <v>911568</v>
      </c>
      <c r="BU6" s="352">
        <v>799014.34</v>
      </c>
      <c r="BV6" s="352">
        <v>329706.65000000002</v>
      </c>
      <c r="BW6" s="352">
        <f t="shared" si="0"/>
        <v>85798928.040000021</v>
      </c>
    </row>
    <row r="7" spans="1:90" s="207" customFormat="1" x14ac:dyDescent="0.2">
      <c r="A7" s="387" t="s">
        <v>78</v>
      </c>
      <c r="B7" s="372">
        <v>10307627.59</v>
      </c>
      <c r="C7" s="372">
        <v>949577.22</v>
      </c>
      <c r="D7" s="372">
        <v>27264600</v>
      </c>
      <c r="E7" s="372">
        <v>8337215.9299999988</v>
      </c>
      <c r="F7" s="372">
        <v>36598239.960000001</v>
      </c>
      <c r="G7" s="372">
        <v>63287683.389999993</v>
      </c>
      <c r="H7" s="372">
        <v>47713082.599999994</v>
      </c>
      <c r="I7" s="372">
        <v>13372829.640000001</v>
      </c>
      <c r="J7" s="372">
        <v>5946206.0899999989</v>
      </c>
      <c r="K7" s="372">
        <v>1548476.78</v>
      </c>
      <c r="L7" s="372">
        <v>9787113.3999999985</v>
      </c>
      <c r="M7" s="372">
        <v>2741039.5700000003</v>
      </c>
      <c r="N7" s="372">
        <v>12807571.109999999</v>
      </c>
      <c r="O7" s="372">
        <v>174286644.88</v>
      </c>
      <c r="P7" s="372">
        <v>29368279.589999996</v>
      </c>
      <c r="Q7" s="372">
        <v>59569290.480000004</v>
      </c>
      <c r="R7" s="372">
        <v>12831951.99</v>
      </c>
      <c r="S7" s="372">
        <v>2792044.45</v>
      </c>
      <c r="T7" s="372">
        <v>15256903.98</v>
      </c>
      <c r="U7" s="372">
        <v>13351085</v>
      </c>
      <c r="V7" s="372">
        <v>5561409.4200000009</v>
      </c>
      <c r="W7" s="372">
        <v>33447590.009999998</v>
      </c>
      <c r="X7" s="372">
        <v>5248070.8600000003</v>
      </c>
      <c r="Y7" s="372">
        <v>35564603.359999999</v>
      </c>
      <c r="Z7" s="372">
        <v>21165194.48</v>
      </c>
      <c r="AA7" s="372">
        <v>15623475</v>
      </c>
      <c r="AB7" s="372">
        <v>6364764.9699999997</v>
      </c>
      <c r="AC7" s="372">
        <v>224557361.84999999</v>
      </c>
      <c r="AD7" s="372">
        <v>538905.85000000009</v>
      </c>
      <c r="AE7" s="372">
        <v>3707413.79</v>
      </c>
      <c r="AF7" s="372">
        <v>68007534</v>
      </c>
      <c r="AG7" s="372">
        <v>19086113534.629997</v>
      </c>
      <c r="AH7" s="372">
        <v>184857589.95999998</v>
      </c>
      <c r="AI7" s="372">
        <v>9310808.3200000003</v>
      </c>
      <c r="AJ7" s="372">
        <v>4011649</v>
      </c>
      <c r="AK7" s="372">
        <v>23192792</v>
      </c>
      <c r="AL7" s="372">
        <v>63038058.869999997</v>
      </c>
      <c r="AM7" s="372">
        <v>10058776.26</v>
      </c>
      <c r="AN7" s="372">
        <v>6712619.620000002</v>
      </c>
      <c r="AO7" s="372">
        <v>73201677.229999989</v>
      </c>
      <c r="AP7" s="372">
        <v>4843963.3899999997</v>
      </c>
      <c r="AQ7" s="372">
        <v>25420414</v>
      </c>
      <c r="AR7" s="372">
        <v>36295891.140000001</v>
      </c>
      <c r="AS7" s="372">
        <v>43517951.039999999</v>
      </c>
      <c r="AT7" s="372">
        <v>4444398.12</v>
      </c>
      <c r="AU7" s="372">
        <v>11697253.92</v>
      </c>
      <c r="AV7" s="372">
        <v>24378260.34</v>
      </c>
      <c r="AW7" s="372">
        <v>3845715.86</v>
      </c>
      <c r="AX7" s="372">
        <v>54374870.209999993</v>
      </c>
      <c r="AY7" s="372">
        <v>8033818.6999999993</v>
      </c>
      <c r="AZ7" s="372">
        <v>9475390.7899999991</v>
      </c>
      <c r="BA7" s="372">
        <v>23840799.489999998</v>
      </c>
      <c r="BB7" s="372">
        <v>11213749.999999998</v>
      </c>
      <c r="BC7" s="372">
        <v>2648054.21</v>
      </c>
      <c r="BD7" s="372">
        <v>20931383.329999998</v>
      </c>
      <c r="BE7" s="372">
        <v>216609817.70000002</v>
      </c>
      <c r="BF7" s="372">
        <v>21677499.079999998</v>
      </c>
      <c r="BG7" s="372">
        <v>3583079.76</v>
      </c>
      <c r="BH7" s="372">
        <v>3748201.9599999995</v>
      </c>
      <c r="BI7" s="372">
        <v>3506478.05</v>
      </c>
      <c r="BJ7" s="372">
        <v>10044205.6</v>
      </c>
      <c r="BK7" s="372">
        <v>30900690.640000004</v>
      </c>
      <c r="BL7" s="372">
        <v>5595602.3999999994</v>
      </c>
      <c r="BM7" s="372">
        <v>555603474.66000009</v>
      </c>
      <c r="BN7" s="372">
        <v>61284604</v>
      </c>
      <c r="BO7" s="372">
        <v>7318232.8100000005</v>
      </c>
      <c r="BP7" s="372">
        <v>36431974</v>
      </c>
      <c r="BQ7" s="372">
        <v>14475583.110000001</v>
      </c>
      <c r="BR7" s="372">
        <v>3847779.82</v>
      </c>
      <c r="BS7" s="372">
        <v>2224444</v>
      </c>
      <c r="BT7" s="372">
        <v>12152969</v>
      </c>
      <c r="BU7" s="372">
        <v>27971043.170000002</v>
      </c>
      <c r="BV7" s="372">
        <v>14773722.009999998</v>
      </c>
      <c r="BW7" s="320">
        <f t="shared" si="0"/>
        <v>21745112609.439991</v>
      </c>
    </row>
    <row r="8" spans="1:90" s="351" customFormat="1" ht="20.100000000000001" customHeight="1" x14ac:dyDescent="0.2">
      <c r="A8" s="388" t="s">
        <v>62</v>
      </c>
      <c r="B8" s="320">
        <v>147789528.18000001</v>
      </c>
      <c r="C8" s="320">
        <v>5791257.3100000005</v>
      </c>
      <c r="D8" s="320">
        <v>93400488</v>
      </c>
      <c r="E8" s="320">
        <v>36802508.510000005</v>
      </c>
      <c r="F8" s="320">
        <v>93741142.779999986</v>
      </c>
      <c r="G8" s="320">
        <v>242601943.15000001</v>
      </c>
      <c r="H8" s="320">
        <v>204967952.72999999</v>
      </c>
      <c r="I8" s="320">
        <v>131482177.7</v>
      </c>
      <c r="J8" s="320">
        <v>20853692.68</v>
      </c>
      <c r="K8" s="320">
        <v>2660186.52</v>
      </c>
      <c r="L8" s="320">
        <v>31895738.73</v>
      </c>
      <c r="M8" s="320">
        <v>3971656.6</v>
      </c>
      <c r="N8" s="320">
        <v>22441325.089999996</v>
      </c>
      <c r="O8" s="320">
        <v>615100437.98000002</v>
      </c>
      <c r="P8" s="320">
        <v>124238587.11999997</v>
      </c>
      <c r="Q8" s="320">
        <v>231434746.17999998</v>
      </c>
      <c r="R8" s="320">
        <v>45839315.469999999</v>
      </c>
      <c r="S8" s="320">
        <v>8342164.8100000005</v>
      </c>
      <c r="T8" s="320">
        <v>66161912.749999978</v>
      </c>
      <c r="U8" s="320">
        <v>91040454</v>
      </c>
      <c r="V8" s="320">
        <v>11544815.529999999</v>
      </c>
      <c r="W8" s="320">
        <v>187713428.78999996</v>
      </c>
      <c r="X8" s="320">
        <v>18187122.609999996</v>
      </c>
      <c r="Y8" s="320">
        <v>155689339.12999997</v>
      </c>
      <c r="Z8" s="320">
        <v>73790499.599999994</v>
      </c>
      <c r="AA8" s="320">
        <v>70797035</v>
      </c>
      <c r="AB8" s="320">
        <v>4195957.91</v>
      </c>
      <c r="AC8" s="320">
        <v>483023362.01000011</v>
      </c>
      <c r="AD8" s="320">
        <v>1193327.95</v>
      </c>
      <c r="AE8" s="320">
        <v>6367686.4499999993</v>
      </c>
      <c r="AF8" s="320">
        <v>604602494</v>
      </c>
      <c r="AG8" s="320">
        <v>9644091489.8399963</v>
      </c>
      <c r="AH8" s="320">
        <v>790311055.90999997</v>
      </c>
      <c r="AI8" s="320">
        <v>65179088.510000005</v>
      </c>
      <c r="AJ8" s="320">
        <v>16438274</v>
      </c>
      <c r="AK8" s="320">
        <v>61923256</v>
      </c>
      <c r="AL8" s="320">
        <v>322571880.76000005</v>
      </c>
      <c r="AM8" s="320">
        <v>25048647.129999999</v>
      </c>
      <c r="AN8" s="320">
        <v>29688996.610000003</v>
      </c>
      <c r="AO8" s="320">
        <v>427818446.95999992</v>
      </c>
      <c r="AP8" s="320">
        <v>24587823.549999997</v>
      </c>
      <c r="AQ8" s="320">
        <v>118483832</v>
      </c>
      <c r="AR8" s="320">
        <v>107197220.89000002</v>
      </c>
      <c r="AS8" s="320">
        <v>227452923.28999999</v>
      </c>
      <c r="AT8" s="320">
        <v>45584332.36999999</v>
      </c>
      <c r="AU8" s="320">
        <v>86948865.000000015</v>
      </c>
      <c r="AV8" s="320">
        <v>103252244.71000001</v>
      </c>
      <c r="AW8" s="320">
        <v>11063965.440000003</v>
      </c>
      <c r="AX8" s="320">
        <v>270976705.19</v>
      </c>
      <c r="AY8" s="320">
        <v>34048406.25999999</v>
      </c>
      <c r="AZ8" s="320">
        <v>39608145.929999992</v>
      </c>
      <c r="BA8" s="320">
        <v>160929045.14000002</v>
      </c>
      <c r="BB8" s="320">
        <v>27047517.410000004</v>
      </c>
      <c r="BC8" s="320">
        <v>10015669.550000003</v>
      </c>
      <c r="BD8" s="320">
        <v>97210544.460000023</v>
      </c>
      <c r="BE8" s="320">
        <v>1088734843.3700001</v>
      </c>
      <c r="BF8" s="320">
        <v>136051016.52999997</v>
      </c>
      <c r="BG8" s="320">
        <v>13981431.609999999</v>
      </c>
      <c r="BH8" s="320">
        <v>8241125.0500000007</v>
      </c>
      <c r="BI8" s="320">
        <v>8670366.8000000026</v>
      </c>
      <c r="BJ8" s="320">
        <v>49654138.699999988</v>
      </c>
      <c r="BK8" s="320">
        <v>186632163.90999997</v>
      </c>
      <c r="BL8" s="320">
        <v>19997829.370000001</v>
      </c>
      <c r="BM8" s="320">
        <v>5384508579.670002</v>
      </c>
      <c r="BN8" s="320">
        <v>419865620</v>
      </c>
      <c r="BO8" s="320">
        <v>23433546.499999996</v>
      </c>
      <c r="BP8" s="320">
        <v>309012651</v>
      </c>
      <c r="BQ8" s="320">
        <v>53784598.579999991</v>
      </c>
      <c r="BR8" s="320">
        <v>12689968.560000002</v>
      </c>
      <c r="BS8" s="320">
        <v>10265718</v>
      </c>
      <c r="BT8" s="320">
        <v>58495044</v>
      </c>
      <c r="BU8" s="320">
        <v>147955942.90999994</v>
      </c>
      <c r="BV8" s="320">
        <v>49251295.389999993</v>
      </c>
      <c r="BW8" s="320">
        <f t="shared" si="0"/>
        <v>24566366542.129997</v>
      </c>
      <c r="BX8" s="350"/>
      <c r="BY8" s="350"/>
      <c r="BZ8" s="350"/>
      <c r="CA8" s="350"/>
      <c r="CB8" s="350"/>
      <c r="CC8" s="350"/>
      <c r="CD8" s="350"/>
      <c r="CE8" s="350"/>
      <c r="CF8" s="350"/>
      <c r="CG8" s="350"/>
      <c r="CH8" s="350"/>
      <c r="CI8" s="350"/>
      <c r="CJ8" s="350"/>
      <c r="CK8" s="350"/>
      <c r="CL8" s="350"/>
    </row>
    <row r="9" spans="1:90" s="351" customFormat="1" x14ac:dyDescent="0.2">
      <c r="A9" s="314" t="s">
        <v>66</v>
      </c>
      <c r="B9" s="352">
        <v>-59234921.490000002</v>
      </c>
      <c r="C9" s="352">
        <v>-3400591.44</v>
      </c>
      <c r="D9" s="352">
        <v>-41068193</v>
      </c>
      <c r="E9" s="352">
        <v>-13136269.32</v>
      </c>
      <c r="F9" s="352">
        <v>-34119193.809999995</v>
      </c>
      <c r="G9" s="352">
        <v>-139042352.97</v>
      </c>
      <c r="H9" s="352">
        <v>-100583724.11</v>
      </c>
      <c r="I9" s="352">
        <v>-49661459.549999997</v>
      </c>
      <c r="J9" s="352">
        <v>-10630670.25</v>
      </c>
      <c r="K9" s="352">
        <v>-1550797.17</v>
      </c>
      <c r="L9" s="352">
        <v>-16499155.039999999</v>
      </c>
      <c r="M9" s="352">
        <v>-1691416.18</v>
      </c>
      <c r="N9" s="352">
        <v>-14374627.369999999</v>
      </c>
      <c r="O9" s="352">
        <v>-72489400.260000005</v>
      </c>
      <c r="P9" s="352">
        <v>-57344949.199999996</v>
      </c>
      <c r="Q9" s="352">
        <v>-26090218.420000002</v>
      </c>
      <c r="R9" s="352">
        <v>-17249203.899999999</v>
      </c>
      <c r="S9" s="352">
        <v>-4928832.34</v>
      </c>
      <c r="T9" s="352">
        <v>-23151087.93</v>
      </c>
      <c r="U9" s="352">
        <v>-52047875</v>
      </c>
      <c r="V9" s="352">
        <v>-8115918.0300000003</v>
      </c>
      <c r="W9" s="352">
        <v>-113470349.93000001</v>
      </c>
      <c r="X9" s="352">
        <v>-1840450.8499999999</v>
      </c>
      <c r="Y9" s="352">
        <v>-21687659.550000001</v>
      </c>
      <c r="Z9" s="352">
        <v>-30175392.18</v>
      </c>
      <c r="AA9" s="352">
        <v>-25102356</v>
      </c>
      <c r="AB9" s="352">
        <v>-3369695.5</v>
      </c>
      <c r="AC9" s="352">
        <v>-55751737.689999998</v>
      </c>
      <c r="AD9" s="352">
        <v>-679538.95</v>
      </c>
      <c r="AE9" s="352">
        <v>-2274687.66</v>
      </c>
      <c r="AF9" s="352">
        <v>-283453330</v>
      </c>
      <c r="AG9" s="352">
        <v>-3424986096.8099999</v>
      </c>
      <c r="AH9" s="352">
        <v>-105238024.51000001</v>
      </c>
      <c r="AI9" s="352">
        <v>-30611416.449999999</v>
      </c>
      <c r="AJ9" s="352">
        <v>-7998074</v>
      </c>
      <c r="AK9" s="352">
        <v>-23664440</v>
      </c>
      <c r="AL9" s="352">
        <v>-141520262.95999998</v>
      </c>
      <c r="AM9" s="352">
        <v>-9701300.1500000004</v>
      </c>
      <c r="AN9" s="352">
        <v>-12305588.59</v>
      </c>
      <c r="AO9" s="352">
        <v>-187125455.13</v>
      </c>
      <c r="AP9" s="352">
        <v>-11720513.52</v>
      </c>
      <c r="AQ9" s="352">
        <v>-57714660</v>
      </c>
      <c r="AR9" s="352">
        <v>-51911884.299999997</v>
      </c>
      <c r="AS9" s="352">
        <v>-115990438.09999999</v>
      </c>
      <c r="AT9" s="352">
        <v>-23016744.760000002</v>
      </c>
      <c r="AU9" s="352">
        <v>-32106819.73</v>
      </c>
      <c r="AV9" s="352">
        <v>-55271308.109999999</v>
      </c>
      <c r="AW9" s="352">
        <v>-4855089.17</v>
      </c>
      <c r="AX9" s="352">
        <v>-114049225.91</v>
      </c>
      <c r="AY9" s="352">
        <v>-18092586.299999997</v>
      </c>
      <c r="AZ9" s="352">
        <v>-19141489.760000002</v>
      </c>
      <c r="BA9" s="352">
        <v>-83425526.840000004</v>
      </c>
      <c r="BB9" s="352">
        <v>-18528889.559999999</v>
      </c>
      <c r="BC9" s="352">
        <v>-5029171.53</v>
      </c>
      <c r="BD9" s="352">
        <v>-41399879.539999999</v>
      </c>
      <c r="BE9" s="352">
        <v>-106538470.42999999</v>
      </c>
      <c r="BF9" s="352">
        <v>-54583019.130000003</v>
      </c>
      <c r="BG9" s="352">
        <v>-9120403.8900000006</v>
      </c>
      <c r="BH9" s="352">
        <v>-2933120.67</v>
      </c>
      <c r="BI9" s="352">
        <v>-3743172.37</v>
      </c>
      <c r="BJ9" s="352">
        <v>-24686618.940000001</v>
      </c>
      <c r="BK9" s="352">
        <v>-99874159.090000004</v>
      </c>
      <c r="BL9" s="352">
        <v>-10296893.82</v>
      </c>
      <c r="BM9" s="352">
        <v>-2621940698.4099998</v>
      </c>
      <c r="BN9" s="352">
        <v>-219818812</v>
      </c>
      <c r="BO9" s="352">
        <v>-12079687.949999999</v>
      </c>
      <c r="BP9" s="352">
        <v>-131404275</v>
      </c>
      <c r="BQ9" s="352">
        <v>-27545823.77</v>
      </c>
      <c r="BR9" s="352">
        <v>-6871610.6799999997</v>
      </c>
      <c r="BS9" s="352">
        <v>-2644501</v>
      </c>
      <c r="BT9" s="352">
        <v>-21053346</v>
      </c>
      <c r="BU9" s="352">
        <v>-79108678.180000007</v>
      </c>
      <c r="BV9" s="352">
        <v>-22578329.549999997</v>
      </c>
      <c r="BW9" s="352">
        <f t="shared" si="0"/>
        <v>-9336442561.7000008</v>
      </c>
      <c r="BX9" s="350"/>
      <c r="BY9" s="350"/>
      <c r="BZ9" s="350"/>
      <c r="CA9" s="350"/>
      <c r="CB9" s="350"/>
      <c r="CC9" s="350"/>
      <c r="CD9" s="350"/>
      <c r="CE9" s="350"/>
      <c r="CF9" s="350"/>
      <c r="CG9" s="350"/>
      <c r="CH9" s="350"/>
      <c r="CI9" s="350"/>
      <c r="CJ9" s="350"/>
      <c r="CK9" s="350"/>
      <c r="CL9" s="350"/>
    </row>
    <row r="10" spans="1:90" s="392" customFormat="1" ht="15" customHeight="1" x14ac:dyDescent="0.2">
      <c r="A10" s="389"/>
      <c r="B10" s="390">
        <v>88554606.689999998</v>
      </c>
      <c r="C10" s="390">
        <v>2390665.8700000006</v>
      </c>
      <c r="D10" s="390">
        <v>52332295</v>
      </c>
      <c r="E10" s="390">
        <v>23666239.190000005</v>
      </c>
      <c r="F10" s="390">
        <v>59621948.969999991</v>
      </c>
      <c r="G10" s="390">
        <v>103559590.18000001</v>
      </c>
      <c r="H10" s="390">
        <v>104384228.61999999</v>
      </c>
      <c r="I10" s="390">
        <v>81820718.150000006</v>
      </c>
      <c r="J10" s="390">
        <v>10223022.43</v>
      </c>
      <c r="K10" s="390">
        <v>1109389.3500000001</v>
      </c>
      <c r="L10" s="390">
        <v>15396583.690000001</v>
      </c>
      <c r="M10" s="390">
        <v>2280240.42</v>
      </c>
      <c r="N10" s="390">
        <v>8066697.7199999969</v>
      </c>
      <c r="O10" s="390">
        <v>542611037.72000003</v>
      </c>
      <c r="P10" s="390">
        <v>66893637.919999979</v>
      </c>
      <c r="Q10" s="390">
        <v>205344527.75999999</v>
      </c>
      <c r="R10" s="390">
        <v>28590111.57</v>
      </c>
      <c r="S10" s="390">
        <v>3413332.4700000007</v>
      </c>
      <c r="T10" s="390">
        <v>43010824.819999978</v>
      </c>
      <c r="U10" s="390">
        <v>38992579</v>
      </c>
      <c r="V10" s="390">
        <v>3428897.4999999991</v>
      </c>
      <c r="W10" s="390">
        <v>74243078.859999955</v>
      </c>
      <c r="X10" s="390">
        <v>16346671.759999996</v>
      </c>
      <c r="Y10" s="390">
        <v>134001679.57999997</v>
      </c>
      <c r="Z10" s="390">
        <v>43615107.419999994</v>
      </c>
      <c r="AA10" s="390">
        <v>45694679</v>
      </c>
      <c r="AB10" s="390">
        <v>826262.41000000015</v>
      </c>
      <c r="AC10" s="390">
        <v>427271624.32000011</v>
      </c>
      <c r="AD10" s="390">
        <v>513789</v>
      </c>
      <c r="AE10" s="390">
        <v>4092998.7899999991</v>
      </c>
      <c r="AF10" s="390">
        <v>321149164</v>
      </c>
      <c r="AG10" s="390">
        <v>6219105393.0299969</v>
      </c>
      <c r="AH10" s="390">
        <v>685073031.39999998</v>
      </c>
      <c r="AI10" s="390">
        <v>34567672.060000002</v>
      </c>
      <c r="AJ10" s="390">
        <v>8440200</v>
      </c>
      <c r="AK10" s="390">
        <v>38258816</v>
      </c>
      <c r="AL10" s="390">
        <v>181051617.80000007</v>
      </c>
      <c r="AM10" s="390">
        <v>15347346.979999999</v>
      </c>
      <c r="AN10" s="390">
        <v>17383408.020000003</v>
      </c>
      <c r="AO10" s="390">
        <v>240692991.82999992</v>
      </c>
      <c r="AP10" s="390">
        <v>12867310.029999997</v>
      </c>
      <c r="AQ10" s="390">
        <v>60769172</v>
      </c>
      <c r="AR10" s="390">
        <v>55285336.590000018</v>
      </c>
      <c r="AS10" s="390">
        <v>111462485.19</v>
      </c>
      <c r="AT10" s="390">
        <v>22567587.609999988</v>
      </c>
      <c r="AU10" s="390">
        <v>54842045.270000011</v>
      </c>
      <c r="AV10" s="390">
        <v>47980936.600000009</v>
      </c>
      <c r="AW10" s="390">
        <v>6208876.2700000033</v>
      </c>
      <c r="AX10" s="390">
        <v>156927479.28</v>
      </c>
      <c r="AY10" s="390">
        <v>15955819.959999993</v>
      </c>
      <c r="AZ10" s="390">
        <v>20466656.169999991</v>
      </c>
      <c r="BA10" s="390">
        <v>77503518.300000012</v>
      </c>
      <c r="BB10" s="390">
        <v>8518627.8500000052</v>
      </c>
      <c r="BC10" s="390">
        <v>4986498.0200000023</v>
      </c>
      <c r="BD10" s="390">
        <v>55810664.920000024</v>
      </c>
      <c r="BE10" s="390">
        <v>982196372.94000018</v>
      </c>
      <c r="BF10" s="390">
        <v>81467997.399999976</v>
      </c>
      <c r="BG10" s="390">
        <v>4861027.7199999988</v>
      </c>
      <c r="BH10" s="390">
        <v>5308004.3800000008</v>
      </c>
      <c r="BI10" s="390">
        <v>4927194.4300000025</v>
      </c>
      <c r="BJ10" s="390">
        <v>24967519.759999987</v>
      </c>
      <c r="BK10" s="390">
        <v>86758004.819999963</v>
      </c>
      <c r="BL10" s="390">
        <v>9700935.5500000007</v>
      </c>
      <c r="BM10" s="390">
        <v>2762567881.2600021</v>
      </c>
      <c r="BN10" s="390">
        <v>200046808</v>
      </c>
      <c r="BO10" s="390">
        <v>11353858.549999997</v>
      </c>
      <c r="BP10" s="390">
        <v>177608376</v>
      </c>
      <c r="BQ10" s="390">
        <v>26238774.809999991</v>
      </c>
      <c r="BR10" s="390">
        <v>5818357.8800000027</v>
      </c>
      <c r="BS10" s="390">
        <v>7621217</v>
      </c>
      <c r="BT10" s="390">
        <v>37441698</v>
      </c>
      <c r="BU10" s="390">
        <v>68847264.72999993</v>
      </c>
      <c r="BV10" s="390">
        <v>26672965.839999996</v>
      </c>
      <c r="BW10" s="320">
        <f t="shared" si="0"/>
        <v>15229923980.429996</v>
      </c>
      <c r="BX10" s="391"/>
      <c r="BY10" s="391"/>
      <c r="BZ10" s="391"/>
      <c r="CA10" s="391"/>
      <c r="CB10" s="391"/>
      <c r="CC10" s="391"/>
      <c r="CD10" s="391"/>
      <c r="CE10" s="391"/>
      <c r="CF10" s="391"/>
      <c r="CG10" s="391"/>
      <c r="CH10" s="391"/>
      <c r="CI10" s="391"/>
      <c r="CJ10" s="391"/>
      <c r="CK10" s="391"/>
      <c r="CL10" s="391"/>
    </row>
    <row r="11" spans="1:90" s="351" customFormat="1" ht="20.100000000000001" customHeight="1" x14ac:dyDescent="0.2">
      <c r="A11" s="314" t="s">
        <v>375</v>
      </c>
      <c r="B11" s="320">
        <v>3662444.74</v>
      </c>
      <c r="C11" s="320">
        <v>268769.99</v>
      </c>
      <c r="D11" s="320">
        <v>2854440</v>
      </c>
      <c r="E11" s="320">
        <v>1031811.8300000001</v>
      </c>
      <c r="F11" s="320">
        <v>10869859.340000002</v>
      </c>
      <c r="G11" s="320">
        <v>6908727.8600000003</v>
      </c>
      <c r="H11" s="320">
        <v>5324592.99</v>
      </c>
      <c r="I11" s="320">
        <v>2838384.59</v>
      </c>
      <c r="J11" s="320">
        <v>946139.3899999999</v>
      </c>
      <c r="K11" s="320">
        <v>327904.26999999996</v>
      </c>
      <c r="L11" s="320">
        <v>3450421.37</v>
      </c>
      <c r="M11" s="320">
        <v>150088.32000000001</v>
      </c>
      <c r="N11" s="320">
        <v>7919405.4499999993</v>
      </c>
      <c r="O11" s="320">
        <v>11097065.140000002</v>
      </c>
      <c r="P11" s="320">
        <v>5290496.9600000009</v>
      </c>
      <c r="Q11" s="320">
        <v>24674991.259999998</v>
      </c>
      <c r="R11" s="320">
        <v>3273304.04</v>
      </c>
      <c r="S11" s="320">
        <v>550718.14999999991</v>
      </c>
      <c r="T11" s="320">
        <v>145856100.77000004</v>
      </c>
      <c r="U11" s="320">
        <v>17452646</v>
      </c>
      <c r="V11" s="320">
        <v>260736.65999999997</v>
      </c>
      <c r="W11" s="320">
        <v>3258005.9</v>
      </c>
      <c r="X11" s="320">
        <v>1101005.6700000002</v>
      </c>
      <c r="Y11" s="320">
        <v>9680054.6100000013</v>
      </c>
      <c r="Z11" s="320">
        <v>1535173.0899999999</v>
      </c>
      <c r="AA11" s="320">
        <v>7199507</v>
      </c>
      <c r="AB11" s="320">
        <v>1070295.3699999999</v>
      </c>
      <c r="AC11" s="320">
        <v>8116284.29</v>
      </c>
      <c r="AD11" s="320">
        <v>1941961.0899999999</v>
      </c>
      <c r="AE11" s="320">
        <v>1180503.06</v>
      </c>
      <c r="AF11" s="320">
        <v>8565934</v>
      </c>
      <c r="AG11" s="320">
        <v>348174686.74000001</v>
      </c>
      <c r="AH11" s="320">
        <v>29479939.600000001</v>
      </c>
      <c r="AI11" s="320">
        <v>2485503.04</v>
      </c>
      <c r="AJ11" s="320">
        <v>416647</v>
      </c>
      <c r="AK11" s="320">
        <v>12612369</v>
      </c>
      <c r="AL11" s="320">
        <v>12714557.520000001</v>
      </c>
      <c r="AM11" s="320">
        <v>899422.54</v>
      </c>
      <c r="AN11" s="320">
        <v>1891281.48</v>
      </c>
      <c r="AO11" s="320">
        <v>6891935.5899999989</v>
      </c>
      <c r="AP11" s="320">
        <v>1412456.02</v>
      </c>
      <c r="AQ11" s="320">
        <v>3999026</v>
      </c>
      <c r="AR11" s="320">
        <v>3282145.43</v>
      </c>
      <c r="AS11" s="320">
        <v>11216316.76</v>
      </c>
      <c r="AT11" s="320">
        <v>802436.18999999983</v>
      </c>
      <c r="AU11" s="320">
        <v>1872429.3699999999</v>
      </c>
      <c r="AV11" s="320">
        <v>4936038.1500000004</v>
      </c>
      <c r="AW11" s="320">
        <v>423999.43</v>
      </c>
      <c r="AX11" s="320">
        <v>6216506.4800000004</v>
      </c>
      <c r="AY11" s="320">
        <v>1771993.48</v>
      </c>
      <c r="AZ11" s="320">
        <v>2673556.08</v>
      </c>
      <c r="BA11" s="320">
        <v>9938859.3300000001</v>
      </c>
      <c r="BB11" s="320">
        <v>2582687.31</v>
      </c>
      <c r="BC11" s="320">
        <v>2581716.0099999998</v>
      </c>
      <c r="BD11" s="320">
        <v>4824184.47</v>
      </c>
      <c r="BE11" s="320">
        <v>23596697.610000003</v>
      </c>
      <c r="BF11" s="320">
        <v>1085963.3799999999</v>
      </c>
      <c r="BG11" s="320">
        <v>982751.53</v>
      </c>
      <c r="BH11" s="320">
        <v>713507.05999999994</v>
      </c>
      <c r="BI11" s="320">
        <v>543089.27</v>
      </c>
      <c r="BJ11" s="320">
        <v>569952.92999999993</v>
      </c>
      <c r="BK11" s="320">
        <v>3661343.5599999996</v>
      </c>
      <c r="BL11" s="320">
        <v>248771.87</v>
      </c>
      <c r="BM11" s="320">
        <v>312692627.70999998</v>
      </c>
      <c r="BN11" s="320">
        <v>22909936</v>
      </c>
      <c r="BO11" s="320">
        <v>929690.34000000008</v>
      </c>
      <c r="BP11" s="320">
        <v>547331</v>
      </c>
      <c r="BQ11" s="320">
        <v>1052614.4099999999</v>
      </c>
      <c r="BR11" s="320">
        <v>374455.64</v>
      </c>
      <c r="BS11" s="320">
        <v>1496368</v>
      </c>
      <c r="BT11" s="320">
        <v>7173771</v>
      </c>
      <c r="BU11" s="320">
        <v>3459776.4400000004</v>
      </c>
      <c r="BV11" s="320">
        <v>3919919.56</v>
      </c>
      <c r="BW11" s="320">
        <f t="shared" si="0"/>
        <v>1158717033.53</v>
      </c>
      <c r="BX11" s="350"/>
      <c r="BY11" s="350"/>
      <c r="BZ11" s="350"/>
      <c r="CA11" s="350"/>
      <c r="CB11" s="350"/>
      <c r="CC11" s="350"/>
      <c r="CD11" s="350"/>
      <c r="CE11" s="350"/>
      <c r="CF11" s="350"/>
      <c r="CG11" s="350"/>
      <c r="CH11" s="350"/>
      <c r="CI11" s="350"/>
      <c r="CJ11" s="350"/>
      <c r="CK11" s="350"/>
      <c r="CL11" s="350"/>
    </row>
    <row r="12" spans="1:90" s="351" customFormat="1" x14ac:dyDescent="0.2">
      <c r="A12" s="314" t="s">
        <v>119</v>
      </c>
      <c r="B12" s="320">
        <v>0</v>
      </c>
      <c r="C12" s="320">
        <v>0</v>
      </c>
      <c r="D12" s="320">
        <v>0</v>
      </c>
      <c r="E12" s="320">
        <v>256878.03</v>
      </c>
      <c r="F12" s="320">
        <v>0</v>
      </c>
      <c r="G12" s="320">
        <v>0</v>
      </c>
      <c r="H12" s="320">
        <v>0</v>
      </c>
      <c r="I12" s="320">
        <v>0</v>
      </c>
      <c r="J12" s="320">
        <v>0</v>
      </c>
      <c r="K12" s="320">
        <v>0</v>
      </c>
      <c r="L12" s="320">
        <v>0</v>
      </c>
      <c r="M12" s="320">
        <v>0</v>
      </c>
      <c r="N12" s="320">
        <v>100</v>
      </c>
      <c r="O12" s="320">
        <v>0</v>
      </c>
      <c r="P12" s="320">
        <v>0</v>
      </c>
      <c r="Q12" s="320">
        <v>6986195</v>
      </c>
      <c r="R12" s="320">
        <v>0</v>
      </c>
      <c r="S12" s="320">
        <v>0</v>
      </c>
      <c r="T12" s="320">
        <v>0</v>
      </c>
      <c r="U12" s="320">
        <v>0</v>
      </c>
      <c r="V12" s="320">
        <v>0</v>
      </c>
      <c r="W12" s="320">
        <v>400000</v>
      </c>
      <c r="X12" s="320">
        <v>0</v>
      </c>
      <c r="Y12" s="320">
        <v>0</v>
      </c>
      <c r="Z12" s="320">
        <v>0</v>
      </c>
      <c r="AA12" s="320">
        <v>0</v>
      </c>
      <c r="AB12" s="320">
        <v>0</v>
      </c>
      <c r="AC12" s="320">
        <v>0</v>
      </c>
      <c r="AD12" s="320">
        <v>0</v>
      </c>
      <c r="AE12" s="320">
        <v>0</v>
      </c>
      <c r="AF12" s="320">
        <v>0</v>
      </c>
      <c r="AG12" s="320">
        <v>0.48</v>
      </c>
      <c r="AH12" s="320">
        <v>0</v>
      </c>
      <c r="AI12" s="320">
        <v>0</v>
      </c>
      <c r="AJ12" s="320">
        <v>0</v>
      </c>
      <c r="AK12" s="320">
        <v>0</v>
      </c>
      <c r="AL12" s="320">
        <v>0</v>
      </c>
      <c r="AM12" s="320">
        <v>0</v>
      </c>
      <c r="AN12" s="320">
        <v>0</v>
      </c>
      <c r="AO12" s="320">
        <v>0</v>
      </c>
      <c r="AP12" s="320">
        <v>0</v>
      </c>
      <c r="AQ12" s="320">
        <v>0</v>
      </c>
      <c r="AR12" s="320">
        <v>0</v>
      </c>
      <c r="AS12" s="320">
        <v>0</v>
      </c>
      <c r="AT12" s="320">
        <v>0</v>
      </c>
      <c r="AU12" s="320">
        <v>0</v>
      </c>
      <c r="AV12" s="320">
        <v>0</v>
      </c>
      <c r="AW12" s="320">
        <v>0</v>
      </c>
      <c r="AX12" s="320">
        <v>0</v>
      </c>
      <c r="AY12" s="320">
        <v>0</v>
      </c>
      <c r="AZ12" s="320">
        <v>0</v>
      </c>
      <c r="BA12" s="320">
        <v>0</v>
      </c>
      <c r="BB12" s="320">
        <v>0</v>
      </c>
      <c r="BC12" s="320">
        <v>100</v>
      </c>
      <c r="BD12" s="320">
        <v>0</v>
      </c>
      <c r="BE12" s="320">
        <v>8557179.1099999994</v>
      </c>
      <c r="BF12" s="320">
        <v>0</v>
      </c>
      <c r="BG12" s="320">
        <v>0</v>
      </c>
      <c r="BH12" s="320">
        <v>0</v>
      </c>
      <c r="BI12" s="320">
        <v>0</v>
      </c>
      <c r="BJ12" s="320">
        <v>0</v>
      </c>
      <c r="BK12" s="320">
        <v>0</v>
      </c>
      <c r="BL12" s="320">
        <v>0</v>
      </c>
      <c r="BM12" s="320">
        <v>0</v>
      </c>
      <c r="BN12" s="320">
        <v>0</v>
      </c>
      <c r="BO12" s="320">
        <v>0</v>
      </c>
      <c r="BP12" s="320">
        <v>0</v>
      </c>
      <c r="BQ12" s="320">
        <v>0</v>
      </c>
      <c r="BR12" s="320">
        <v>0</v>
      </c>
      <c r="BS12" s="320">
        <v>0</v>
      </c>
      <c r="BT12" s="320">
        <v>0</v>
      </c>
      <c r="BU12" s="320">
        <v>0</v>
      </c>
      <c r="BV12" s="320">
        <v>0</v>
      </c>
      <c r="BW12" s="320">
        <f t="shared" si="0"/>
        <v>16200452.620000001</v>
      </c>
      <c r="BX12" s="350"/>
      <c r="BY12" s="350"/>
      <c r="BZ12" s="350"/>
      <c r="CA12" s="350"/>
      <c r="CB12" s="350"/>
      <c r="CC12" s="350"/>
      <c r="CD12" s="350"/>
      <c r="CE12" s="350"/>
      <c r="CF12" s="350"/>
      <c r="CG12" s="350"/>
      <c r="CH12" s="350"/>
      <c r="CI12" s="350"/>
      <c r="CJ12" s="350"/>
      <c r="CK12" s="350"/>
      <c r="CL12" s="350"/>
    </row>
    <row r="13" spans="1:90" s="351" customFormat="1" x14ac:dyDescent="0.2">
      <c r="A13" s="314" t="s">
        <v>173</v>
      </c>
      <c r="B13" s="320">
        <v>4915316.12</v>
      </c>
      <c r="C13" s="320">
        <v>149643</v>
      </c>
      <c r="D13" s="320">
        <v>0</v>
      </c>
      <c r="E13" s="320">
        <v>0</v>
      </c>
      <c r="F13" s="320">
        <v>1689687.25</v>
      </c>
      <c r="G13" s="320">
        <v>4676897.16</v>
      </c>
      <c r="H13" s="320">
        <v>1160588</v>
      </c>
      <c r="I13" s="320">
        <v>3616547.8</v>
      </c>
      <c r="J13" s="320">
        <v>718955</v>
      </c>
      <c r="K13" s="320">
        <v>0</v>
      </c>
      <c r="L13" s="320">
        <v>100</v>
      </c>
      <c r="M13" s="320">
        <v>0</v>
      </c>
      <c r="N13" s="320">
        <v>155425.32</v>
      </c>
      <c r="O13" s="320">
        <v>37333249.93</v>
      </c>
      <c r="P13" s="320">
        <v>0</v>
      </c>
      <c r="Q13" s="320">
        <v>8932999.8599999994</v>
      </c>
      <c r="R13" s="320">
        <v>566000</v>
      </c>
      <c r="S13" s="320">
        <v>179208</v>
      </c>
      <c r="T13" s="320">
        <v>1332000</v>
      </c>
      <c r="U13" s="320">
        <v>2821561</v>
      </c>
      <c r="V13" s="320">
        <v>0</v>
      </c>
      <c r="W13" s="320">
        <v>9373742</v>
      </c>
      <c r="X13" s="320">
        <v>508610</v>
      </c>
      <c r="Y13" s="320">
        <v>5041788.13</v>
      </c>
      <c r="Z13" s="320">
        <v>0</v>
      </c>
      <c r="AA13" s="320">
        <v>2560696</v>
      </c>
      <c r="AB13" s="320">
        <v>47450</v>
      </c>
      <c r="AC13" s="320">
        <v>14678984.73</v>
      </c>
      <c r="AD13" s="320">
        <v>647.99</v>
      </c>
      <c r="AE13" s="320">
        <v>0</v>
      </c>
      <c r="AF13" s="320">
        <v>6489550</v>
      </c>
      <c r="AG13" s="320">
        <v>500064055.16000003</v>
      </c>
      <c r="AH13" s="320">
        <v>500000</v>
      </c>
      <c r="AI13" s="320">
        <v>1306195.1200000001</v>
      </c>
      <c r="AJ13" s="320">
        <v>943428</v>
      </c>
      <c r="AK13" s="320">
        <v>90678</v>
      </c>
      <c r="AL13" s="320">
        <v>1529443</v>
      </c>
      <c r="AM13" s="320">
        <v>0</v>
      </c>
      <c r="AN13" s="320">
        <v>940450</v>
      </c>
      <c r="AO13" s="320">
        <v>52699.92</v>
      </c>
      <c r="AP13" s="320">
        <v>1337420</v>
      </c>
      <c r="AQ13" s="320">
        <v>423835</v>
      </c>
      <c r="AR13" s="320">
        <v>0</v>
      </c>
      <c r="AS13" s="320">
        <v>0</v>
      </c>
      <c r="AT13" s="320">
        <v>1684253.9300000002</v>
      </c>
      <c r="AU13" s="320">
        <v>478481</v>
      </c>
      <c r="AV13" s="320">
        <v>0</v>
      </c>
      <c r="AW13" s="320">
        <v>23632</v>
      </c>
      <c r="AX13" s="320">
        <v>17835367.120000001</v>
      </c>
      <c r="AY13" s="320">
        <v>460000</v>
      </c>
      <c r="AZ13" s="320">
        <v>1458539.47</v>
      </c>
      <c r="BA13" s="320">
        <v>171761.07</v>
      </c>
      <c r="BB13" s="320">
        <v>524620</v>
      </c>
      <c r="BC13" s="320">
        <v>0</v>
      </c>
      <c r="BD13" s="320">
        <v>1827300</v>
      </c>
      <c r="BE13" s="320">
        <v>32120509.98</v>
      </c>
      <c r="BF13" s="320">
        <v>0</v>
      </c>
      <c r="BG13" s="320">
        <v>0</v>
      </c>
      <c r="BH13" s="320">
        <v>0</v>
      </c>
      <c r="BI13" s="320">
        <v>102422.81</v>
      </c>
      <c r="BJ13" s="320">
        <v>100</v>
      </c>
      <c r="BK13" s="320">
        <v>5244363.51</v>
      </c>
      <c r="BL13" s="320">
        <v>0</v>
      </c>
      <c r="BM13" s="320">
        <v>8022492.7599999998</v>
      </c>
      <c r="BN13" s="320">
        <v>8368358</v>
      </c>
      <c r="BO13" s="320">
        <v>153029.4</v>
      </c>
      <c r="BP13" s="320">
        <v>0</v>
      </c>
      <c r="BQ13" s="320">
        <v>1817059</v>
      </c>
      <c r="BR13" s="320">
        <v>312145.28000000003</v>
      </c>
      <c r="BS13" s="320">
        <v>56800</v>
      </c>
      <c r="BT13" s="320">
        <v>355879</v>
      </c>
      <c r="BU13" s="320">
        <v>3055485</v>
      </c>
      <c r="BV13" s="320">
        <v>2280764</v>
      </c>
      <c r="BW13" s="320">
        <f t="shared" si="0"/>
        <v>700491214.81999993</v>
      </c>
      <c r="BX13" s="350"/>
      <c r="BY13" s="350"/>
      <c r="BZ13" s="350"/>
      <c r="CA13" s="350"/>
      <c r="CB13" s="350"/>
      <c r="CC13" s="350"/>
      <c r="CD13" s="350"/>
      <c r="CE13" s="350"/>
      <c r="CF13" s="350"/>
      <c r="CG13" s="350"/>
      <c r="CH13" s="350"/>
      <c r="CI13" s="350"/>
      <c r="CJ13" s="350"/>
      <c r="CK13" s="350"/>
      <c r="CL13" s="350"/>
    </row>
    <row r="14" spans="1:90" s="394" customFormat="1" ht="15" thickBot="1" x14ac:dyDescent="0.25">
      <c r="A14" s="313" t="s">
        <v>152</v>
      </c>
      <c r="B14" s="393">
        <v>107439995.14</v>
      </c>
      <c r="C14" s="393">
        <v>3758656.080000001</v>
      </c>
      <c r="D14" s="393">
        <v>82451335</v>
      </c>
      <c r="E14" s="393">
        <v>33292144.980000004</v>
      </c>
      <c r="F14" s="393">
        <v>108779735.52</v>
      </c>
      <c r="G14" s="393">
        <v>178432898.59</v>
      </c>
      <c r="H14" s="393">
        <v>158582492.20999998</v>
      </c>
      <c r="I14" s="393">
        <v>101648480.18000001</v>
      </c>
      <c r="J14" s="393">
        <v>17834322.91</v>
      </c>
      <c r="K14" s="393">
        <v>2985770.4</v>
      </c>
      <c r="L14" s="393">
        <v>28634218.460000001</v>
      </c>
      <c r="M14" s="393">
        <v>5171368.3100000005</v>
      </c>
      <c r="N14" s="393">
        <v>28949199.599999998</v>
      </c>
      <c r="O14" s="393">
        <v>765327997.66999996</v>
      </c>
      <c r="P14" s="393">
        <v>101552414.46999997</v>
      </c>
      <c r="Q14" s="393">
        <v>305508004.36000001</v>
      </c>
      <c r="R14" s="393">
        <v>45261367.600000001</v>
      </c>
      <c r="S14" s="393">
        <v>6935303.0700000003</v>
      </c>
      <c r="T14" s="393">
        <v>205455829.57000002</v>
      </c>
      <c r="U14" s="393">
        <v>72617871</v>
      </c>
      <c r="V14" s="393">
        <v>9251043.5800000001</v>
      </c>
      <c r="W14" s="393">
        <v>120722416.76999995</v>
      </c>
      <c r="X14" s="393">
        <v>23204358.289999999</v>
      </c>
      <c r="Y14" s="393">
        <v>184288125.67999998</v>
      </c>
      <c r="Z14" s="393">
        <v>66315474.989999995</v>
      </c>
      <c r="AA14" s="393">
        <v>71078357</v>
      </c>
      <c r="AB14" s="393">
        <v>8308772.75</v>
      </c>
      <c r="AC14" s="393">
        <v>674624255.19000006</v>
      </c>
      <c r="AD14" s="393">
        <v>2995303.93</v>
      </c>
      <c r="AE14" s="393">
        <v>8980915.6399999987</v>
      </c>
      <c r="AF14" s="393">
        <v>404212182</v>
      </c>
      <c r="AG14" s="393">
        <v>26153457670.039997</v>
      </c>
      <c r="AH14" s="393">
        <v>899910560.95999992</v>
      </c>
      <c r="AI14" s="393">
        <v>47670178.539999999</v>
      </c>
      <c r="AJ14" s="393">
        <v>13811924</v>
      </c>
      <c r="AK14" s="393">
        <v>74154655</v>
      </c>
      <c r="AL14" s="393">
        <v>258333677.19000009</v>
      </c>
      <c r="AM14" s="393">
        <v>26305545.779999997</v>
      </c>
      <c r="AN14" s="393">
        <v>26927759.120000005</v>
      </c>
      <c r="AO14" s="393">
        <v>320839304.56999993</v>
      </c>
      <c r="AP14" s="393">
        <v>20461149.439999998</v>
      </c>
      <c r="AQ14" s="393">
        <v>90612447</v>
      </c>
      <c r="AR14" s="393">
        <v>94863373.160000026</v>
      </c>
      <c r="AS14" s="393">
        <v>166196752.98999998</v>
      </c>
      <c r="AT14" s="393">
        <v>29498675.84999999</v>
      </c>
      <c r="AU14" s="393">
        <v>68890209.560000017</v>
      </c>
      <c r="AV14" s="393">
        <v>77295235.090000018</v>
      </c>
      <c r="AW14" s="393">
        <v>10502223.560000002</v>
      </c>
      <c r="AX14" s="393">
        <v>235354223.09</v>
      </c>
      <c r="AY14" s="393">
        <v>26221632.139999993</v>
      </c>
      <c r="AZ14" s="393">
        <v>34074142.50999999</v>
      </c>
      <c r="BA14" s="393">
        <v>111454938.19</v>
      </c>
      <c r="BB14" s="393">
        <v>22839685.16</v>
      </c>
      <c r="BC14" s="393">
        <v>10216368.240000002</v>
      </c>
      <c r="BD14" s="393">
        <v>83393532.720000029</v>
      </c>
      <c r="BE14" s="393">
        <v>1263080577.3399999</v>
      </c>
      <c r="BF14" s="393">
        <v>104231459.85999997</v>
      </c>
      <c r="BG14" s="393">
        <v>9426859.0099999979</v>
      </c>
      <c r="BH14" s="393">
        <v>9769713.4000000004</v>
      </c>
      <c r="BI14" s="393">
        <v>9079184.5600000024</v>
      </c>
      <c r="BJ14" s="393">
        <v>35581778.289999984</v>
      </c>
      <c r="BK14" s="393">
        <v>126564402.52999997</v>
      </c>
      <c r="BL14" s="393">
        <v>15545309.819999998</v>
      </c>
      <c r="BM14" s="393">
        <v>3638886476.3900023</v>
      </c>
      <c r="BN14" s="393">
        <v>292609706</v>
      </c>
      <c r="BO14" s="393">
        <v>19754811.099999998</v>
      </c>
      <c r="BP14" s="393">
        <v>214587681</v>
      </c>
      <c r="BQ14" s="393">
        <v>43584031.329999991</v>
      </c>
      <c r="BR14" s="393">
        <v>10352738.620000003</v>
      </c>
      <c r="BS14" s="393">
        <v>11398829</v>
      </c>
      <c r="BT14" s="393">
        <v>57124317</v>
      </c>
      <c r="BU14" s="393">
        <v>103333569.33999993</v>
      </c>
      <c r="BV14" s="393">
        <v>47647371.409999996</v>
      </c>
      <c r="BW14" s="522">
        <f>BW7+BW10+BW11+BW12+BW13</f>
        <v>38850445290.839989</v>
      </c>
      <c r="BX14" s="230"/>
      <c r="BY14" s="207"/>
      <c r="BZ14" s="207"/>
      <c r="CA14" s="207"/>
      <c r="CB14" s="207"/>
      <c r="CC14" s="207"/>
      <c r="CD14" s="207"/>
      <c r="CE14" s="207"/>
      <c r="CF14" s="207"/>
      <c r="CG14" s="207"/>
      <c r="CH14" s="207"/>
      <c r="CI14" s="207"/>
      <c r="CJ14" s="207"/>
      <c r="CK14" s="207"/>
      <c r="CL14" s="207"/>
    </row>
    <row r="15" spans="1:90" s="208" customFormat="1" ht="12.75" customHeight="1" thickTop="1" x14ac:dyDescent="0.2">
      <c r="A15" s="314"/>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Q15" s="371"/>
      <c r="BR15" s="371"/>
      <c r="BS15" s="371"/>
      <c r="BT15" s="371"/>
      <c r="BU15" s="371"/>
      <c r="BV15" s="371"/>
      <c r="BW15" s="371"/>
      <c r="BX15" s="207"/>
      <c r="BY15" s="207"/>
      <c r="BZ15" s="207"/>
      <c r="CA15" s="207"/>
      <c r="CB15" s="207"/>
      <c r="CC15" s="207"/>
      <c r="CD15" s="207"/>
      <c r="CE15" s="207"/>
      <c r="CF15" s="207"/>
      <c r="CG15" s="207"/>
      <c r="CH15" s="207"/>
      <c r="CI15" s="207"/>
      <c r="CJ15" s="207"/>
      <c r="CK15" s="207"/>
      <c r="CL15" s="207"/>
    </row>
    <row r="16" spans="1:90" s="208" customFormat="1" x14ac:dyDescent="0.2">
      <c r="A16" s="314" t="s">
        <v>67</v>
      </c>
      <c r="B16" s="383">
        <v>5153777.2</v>
      </c>
      <c r="C16" s="383">
        <v>565203.87999999989</v>
      </c>
      <c r="D16" s="383">
        <v>13737006</v>
      </c>
      <c r="E16" s="383">
        <v>4356508.99</v>
      </c>
      <c r="F16" s="383">
        <v>13726500.23</v>
      </c>
      <c r="G16" s="383">
        <v>26339141.379999999</v>
      </c>
      <c r="H16" s="383">
        <v>19658902.890000001</v>
      </c>
      <c r="I16" s="383">
        <v>8696234.6600000001</v>
      </c>
      <c r="J16" s="383">
        <v>2734286.17</v>
      </c>
      <c r="K16" s="383">
        <v>441584.87</v>
      </c>
      <c r="L16" s="383">
        <v>7438362.7799999993</v>
      </c>
      <c r="M16" s="383">
        <v>874163.74</v>
      </c>
      <c r="N16" s="383">
        <v>3580012.35</v>
      </c>
      <c r="O16" s="383">
        <v>117016050.03</v>
      </c>
      <c r="P16" s="383">
        <v>16410957.739999998</v>
      </c>
      <c r="Q16" s="383">
        <v>28927336.859999999</v>
      </c>
      <c r="R16" s="383">
        <v>8851141.4000000004</v>
      </c>
      <c r="S16" s="383">
        <v>2273406.84</v>
      </c>
      <c r="T16" s="383">
        <v>12677936.91</v>
      </c>
      <c r="U16" s="383">
        <v>9235014</v>
      </c>
      <c r="V16" s="383">
        <v>1416468.6400000001</v>
      </c>
      <c r="W16" s="383">
        <v>17120387.850000001</v>
      </c>
      <c r="X16" s="383">
        <v>2464113.56</v>
      </c>
      <c r="Y16" s="383">
        <v>24716647.990000006</v>
      </c>
      <c r="Z16" s="383">
        <v>10543723.459999999</v>
      </c>
      <c r="AA16" s="383">
        <v>10589823</v>
      </c>
      <c r="AB16" s="383">
        <v>2318829.9500000002</v>
      </c>
      <c r="AC16" s="383">
        <v>91362881.090000004</v>
      </c>
      <c r="AD16" s="383">
        <v>261499.86</v>
      </c>
      <c r="AE16" s="383">
        <v>3091659.89</v>
      </c>
      <c r="AF16" s="383">
        <v>64677977</v>
      </c>
      <c r="AG16" s="383">
        <v>507143746.31</v>
      </c>
      <c r="AH16" s="383">
        <v>112957214.56999999</v>
      </c>
      <c r="AI16" s="383">
        <v>6217081.4699999997</v>
      </c>
      <c r="AJ16" s="383">
        <v>1635693</v>
      </c>
      <c r="AK16" s="383">
        <v>9204470</v>
      </c>
      <c r="AL16" s="383">
        <v>28434440.729999997</v>
      </c>
      <c r="AM16" s="383">
        <v>3666572.19</v>
      </c>
      <c r="AN16" s="383">
        <v>4367371.66</v>
      </c>
      <c r="AO16" s="383">
        <v>50627554.030000009</v>
      </c>
      <c r="AP16" s="383">
        <v>3282945.17</v>
      </c>
      <c r="AQ16" s="383">
        <v>14186959</v>
      </c>
      <c r="AR16" s="383">
        <v>13226838.050000001</v>
      </c>
      <c r="AS16" s="383">
        <v>14511393.779999999</v>
      </c>
      <c r="AT16" s="383">
        <v>3365739.4699999997</v>
      </c>
      <c r="AU16" s="383">
        <v>6265276.1499999994</v>
      </c>
      <c r="AV16" s="383">
        <v>11897068.83</v>
      </c>
      <c r="AW16" s="383">
        <v>1981757.27</v>
      </c>
      <c r="AX16" s="383">
        <v>29245883.91</v>
      </c>
      <c r="AY16" s="383">
        <v>4594795.8500000006</v>
      </c>
      <c r="AZ16" s="383">
        <v>5137373.2499999991</v>
      </c>
      <c r="BA16" s="383">
        <v>19798481.419999998</v>
      </c>
      <c r="BB16" s="383">
        <v>6503611.9899999993</v>
      </c>
      <c r="BC16" s="383">
        <v>1647909.5699999998</v>
      </c>
      <c r="BD16" s="383">
        <v>10205628.299999999</v>
      </c>
      <c r="BE16" s="383">
        <v>130811615.65000001</v>
      </c>
      <c r="BF16" s="383">
        <v>12308295</v>
      </c>
      <c r="BG16" s="383">
        <v>2064933.86</v>
      </c>
      <c r="BH16" s="383">
        <v>1950682.6</v>
      </c>
      <c r="BI16" s="383">
        <v>3253321.5600000005</v>
      </c>
      <c r="BJ16" s="383">
        <v>4768842.3500000006</v>
      </c>
      <c r="BK16" s="383">
        <v>21296825.989999998</v>
      </c>
      <c r="BL16" s="383">
        <v>2309186.39</v>
      </c>
      <c r="BM16" s="383">
        <v>459937659.65000004</v>
      </c>
      <c r="BN16" s="383">
        <v>32615159</v>
      </c>
      <c r="BO16" s="383">
        <v>3196436.7199999993</v>
      </c>
      <c r="BP16" s="383">
        <v>28968510</v>
      </c>
      <c r="BQ16" s="383">
        <v>6235940.1800000006</v>
      </c>
      <c r="BR16" s="383">
        <v>2345341.3699999996</v>
      </c>
      <c r="BS16" s="383">
        <v>1942431</v>
      </c>
      <c r="BT16" s="383">
        <v>8065505</v>
      </c>
      <c r="BU16" s="383">
        <v>15304974.510000002</v>
      </c>
      <c r="BV16" s="383">
        <v>6174332.54</v>
      </c>
      <c r="BW16" s="383">
        <f t="shared" ref="BW16:BW28" si="1">SUM(B16:BV16)</f>
        <v>2144913340.55</v>
      </c>
      <c r="BX16" s="207"/>
      <c r="BY16" s="207"/>
      <c r="BZ16" s="207"/>
      <c r="CA16" s="207"/>
      <c r="CB16" s="207"/>
      <c r="CC16" s="207"/>
      <c r="CD16" s="207"/>
      <c r="CE16" s="207"/>
      <c r="CF16" s="207"/>
      <c r="CG16" s="207"/>
      <c r="CH16" s="207"/>
      <c r="CI16" s="207"/>
      <c r="CJ16" s="207"/>
      <c r="CK16" s="207"/>
      <c r="CL16" s="207"/>
    </row>
    <row r="17" spans="1:90" s="351" customFormat="1" ht="15" customHeight="1" x14ac:dyDescent="0.2">
      <c r="A17" s="314" t="s">
        <v>68</v>
      </c>
      <c r="B17" s="374">
        <v>34464.449999999997</v>
      </c>
      <c r="C17" s="374">
        <v>0</v>
      </c>
      <c r="D17" s="374">
        <v>309882</v>
      </c>
      <c r="E17" s="374">
        <v>133466.96</v>
      </c>
      <c r="F17" s="374">
        <v>459392.31</v>
      </c>
      <c r="G17" s="374">
        <v>304051.25</v>
      </c>
      <c r="H17" s="374">
        <v>877443.94</v>
      </c>
      <c r="I17" s="374">
        <v>176926.68</v>
      </c>
      <c r="J17" s="374">
        <v>89099.19</v>
      </c>
      <c r="K17" s="374">
        <v>936.19</v>
      </c>
      <c r="L17" s="374">
        <v>5018.3900000000003</v>
      </c>
      <c r="M17" s="374">
        <v>0</v>
      </c>
      <c r="N17" s="374">
        <v>45324.87</v>
      </c>
      <c r="O17" s="532">
        <v>0</v>
      </c>
      <c r="P17" s="374">
        <v>175461.1</v>
      </c>
      <c r="Q17" s="374">
        <v>445506.68</v>
      </c>
      <c r="R17" s="374">
        <v>0</v>
      </c>
      <c r="S17" s="374">
        <v>107890.02</v>
      </c>
      <c r="T17" s="374">
        <v>26681.37</v>
      </c>
      <c r="U17" s="374">
        <v>141440</v>
      </c>
      <c r="V17" s="374">
        <v>228528.51</v>
      </c>
      <c r="W17" s="374">
        <v>568624.22</v>
      </c>
      <c r="X17" s="374">
        <v>55426.380000000005</v>
      </c>
      <c r="Y17" s="374">
        <v>431719.80999999994</v>
      </c>
      <c r="Z17" s="374">
        <v>403043.63999999996</v>
      </c>
      <c r="AA17" s="374">
        <v>148762</v>
      </c>
      <c r="AB17" s="374">
        <v>0</v>
      </c>
      <c r="AC17" s="374">
        <v>1420968.46</v>
      </c>
      <c r="AD17" s="374">
        <v>159.43</v>
      </c>
      <c r="AE17" s="374">
        <v>0</v>
      </c>
      <c r="AF17" s="374">
        <v>1892654</v>
      </c>
      <c r="AG17" s="374">
        <v>135995776.94999999</v>
      </c>
      <c r="AH17" s="374">
        <v>3684613.98</v>
      </c>
      <c r="AI17" s="374">
        <v>1252578.53</v>
      </c>
      <c r="AJ17" s="374">
        <v>19702</v>
      </c>
      <c r="AK17" s="374">
        <v>0</v>
      </c>
      <c r="AL17" s="374">
        <v>23705.65</v>
      </c>
      <c r="AM17" s="374">
        <v>0</v>
      </c>
      <c r="AN17" s="374">
        <v>31072.18</v>
      </c>
      <c r="AO17" s="374">
        <v>2416290.2000000002</v>
      </c>
      <c r="AP17" s="374">
        <v>22198.19</v>
      </c>
      <c r="AQ17" s="374">
        <v>2580</v>
      </c>
      <c r="AR17" s="374">
        <v>272157.01</v>
      </c>
      <c r="AS17" s="374">
        <v>0</v>
      </c>
      <c r="AT17" s="374">
        <v>70508.92</v>
      </c>
      <c r="AU17" s="374">
        <v>162834.87</v>
      </c>
      <c r="AV17" s="374">
        <v>1979043.38</v>
      </c>
      <c r="AW17" s="374">
        <v>2223.0500000000002</v>
      </c>
      <c r="AX17" s="374">
        <v>479016.81</v>
      </c>
      <c r="AY17" s="374">
        <v>29890.18</v>
      </c>
      <c r="AZ17" s="374">
        <v>179064.52</v>
      </c>
      <c r="BA17" s="374">
        <v>162244.29</v>
      </c>
      <c r="BB17" s="374">
        <v>308461.68</v>
      </c>
      <c r="BC17" s="374">
        <v>31273.49</v>
      </c>
      <c r="BD17" s="374">
        <v>186891.53</v>
      </c>
      <c r="BE17" s="374">
        <v>6272637.7199999997</v>
      </c>
      <c r="BF17" s="374">
        <v>0</v>
      </c>
      <c r="BG17" s="374">
        <v>2352.9499999999998</v>
      </c>
      <c r="BH17" s="374">
        <v>23137.360000000001</v>
      </c>
      <c r="BI17" s="374">
        <v>33972.959999999999</v>
      </c>
      <c r="BJ17" s="374">
        <v>81992.84</v>
      </c>
      <c r="BK17" s="374">
        <v>214729.13</v>
      </c>
      <c r="BL17" s="374">
        <v>84721.2</v>
      </c>
      <c r="BM17" s="374">
        <v>16503104.57</v>
      </c>
      <c r="BN17" s="374">
        <v>0</v>
      </c>
      <c r="BO17" s="374">
        <v>25309.77</v>
      </c>
      <c r="BP17" s="374">
        <v>1498611</v>
      </c>
      <c r="BQ17" s="374">
        <v>286402.15000000002</v>
      </c>
      <c r="BR17" s="374">
        <v>0</v>
      </c>
      <c r="BS17" s="374">
        <v>21967</v>
      </c>
      <c r="BT17" s="374">
        <v>12615</v>
      </c>
      <c r="BU17" s="374">
        <v>282058.21000000002</v>
      </c>
      <c r="BV17" s="374">
        <v>84147.7</v>
      </c>
      <c r="BW17" s="374">
        <f t="shared" si="1"/>
        <v>181222758.81999999</v>
      </c>
      <c r="BX17" s="350"/>
      <c r="BY17" s="350"/>
      <c r="BZ17" s="350"/>
      <c r="CA17" s="350"/>
      <c r="CB17" s="350"/>
      <c r="CC17" s="350"/>
      <c r="CD17" s="350"/>
      <c r="CE17" s="350"/>
      <c r="CF17" s="350"/>
      <c r="CG17" s="350"/>
      <c r="CH17" s="350"/>
      <c r="CI17" s="350"/>
      <c r="CJ17" s="350"/>
      <c r="CK17" s="350"/>
      <c r="CL17" s="350"/>
    </row>
    <row r="18" spans="1:90" s="351" customFormat="1" ht="15" customHeight="1" x14ac:dyDescent="0.2">
      <c r="A18" s="314" t="s">
        <v>305</v>
      </c>
      <c r="B18" s="374">
        <v>0</v>
      </c>
      <c r="C18" s="374">
        <v>0</v>
      </c>
      <c r="D18" s="374">
        <v>2322290</v>
      </c>
      <c r="E18" s="374">
        <v>1365.5</v>
      </c>
      <c r="F18" s="374">
        <v>1232781.04</v>
      </c>
      <c r="G18" s="374">
        <v>139296.35999999999</v>
      </c>
      <c r="H18" s="374">
        <v>2122.1999999999998</v>
      </c>
      <c r="I18" s="374">
        <v>27715108.370000001</v>
      </c>
      <c r="J18" s="374">
        <v>0</v>
      </c>
      <c r="K18" s="374">
        <v>440605.48</v>
      </c>
      <c r="L18" s="374">
        <v>0</v>
      </c>
      <c r="M18" s="374">
        <v>0</v>
      </c>
      <c r="N18" s="374">
        <v>501799.2</v>
      </c>
      <c r="O18" s="374">
        <v>81660.05</v>
      </c>
      <c r="P18" s="374">
        <v>8836351.0999999996</v>
      </c>
      <c r="Q18" s="374">
        <v>20703774</v>
      </c>
      <c r="R18" s="374">
        <v>2288816.96</v>
      </c>
      <c r="S18" s="374">
        <v>0</v>
      </c>
      <c r="T18" s="374">
        <v>0</v>
      </c>
      <c r="U18" s="374">
        <v>16345499</v>
      </c>
      <c r="V18" s="374">
        <v>0</v>
      </c>
      <c r="W18" s="374">
        <v>48645456.969999999</v>
      </c>
      <c r="X18" s="374">
        <v>0</v>
      </c>
      <c r="Y18" s="374">
        <v>1341656.8400000001</v>
      </c>
      <c r="Z18" s="374">
        <v>505079.71</v>
      </c>
      <c r="AA18" s="374">
        <v>0</v>
      </c>
      <c r="AB18" s="374">
        <v>0</v>
      </c>
      <c r="AC18" s="374">
        <v>297083956.44</v>
      </c>
      <c r="AD18" s="374">
        <v>88277.069999999992</v>
      </c>
      <c r="AE18" s="374">
        <v>0</v>
      </c>
      <c r="AF18" s="374">
        <v>0</v>
      </c>
      <c r="AG18" s="374">
        <v>18178397725.970001</v>
      </c>
      <c r="AH18" s="374">
        <v>3231422.87</v>
      </c>
      <c r="AI18" s="374">
        <v>2680257.2999999998</v>
      </c>
      <c r="AJ18" s="374">
        <v>378677</v>
      </c>
      <c r="AK18" s="374">
        <v>0</v>
      </c>
      <c r="AL18" s="374">
        <v>0</v>
      </c>
      <c r="AM18" s="374">
        <v>0</v>
      </c>
      <c r="AN18" s="374">
        <v>869283.94</v>
      </c>
      <c r="AO18" s="374">
        <v>6577312.3799999999</v>
      </c>
      <c r="AP18" s="374">
        <v>0</v>
      </c>
      <c r="AQ18" s="374">
        <v>102227</v>
      </c>
      <c r="AR18" s="374">
        <v>0</v>
      </c>
      <c r="AS18" s="374">
        <v>6913021.6699999999</v>
      </c>
      <c r="AT18" s="374">
        <v>0</v>
      </c>
      <c r="AU18" s="374">
        <v>0</v>
      </c>
      <c r="AV18" s="374">
        <v>313021.21000000002</v>
      </c>
      <c r="AW18" s="374">
        <v>0</v>
      </c>
      <c r="AX18" s="374">
        <v>0</v>
      </c>
      <c r="AY18" s="374">
        <v>0</v>
      </c>
      <c r="AZ18" s="374">
        <v>103433.60000000001</v>
      </c>
      <c r="BA18" s="374">
        <v>0</v>
      </c>
      <c r="BB18" s="374">
        <v>347967.3</v>
      </c>
      <c r="BC18" s="374">
        <v>0.13</v>
      </c>
      <c r="BD18" s="374">
        <v>0</v>
      </c>
      <c r="BE18" s="374">
        <v>13250594.17</v>
      </c>
      <c r="BF18" s="374">
        <v>8054960.9100000001</v>
      </c>
      <c r="BG18" s="374">
        <v>1762.8</v>
      </c>
      <c r="BH18" s="374">
        <v>987242.72</v>
      </c>
      <c r="BI18" s="374">
        <v>0</v>
      </c>
      <c r="BJ18" s="374">
        <v>2122531.44</v>
      </c>
      <c r="BK18" s="374">
        <v>34186.35</v>
      </c>
      <c r="BL18" s="374">
        <v>0</v>
      </c>
      <c r="BM18" s="374">
        <v>161565057.09</v>
      </c>
      <c r="BN18" s="374">
        <v>4008525</v>
      </c>
      <c r="BO18" s="374">
        <v>0</v>
      </c>
      <c r="BP18" s="374">
        <v>953</v>
      </c>
      <c r="BQ18" s="374">
        <v>0</v>
      </c>
      <c r="BR18" s="374">
        <v>0</v>
      </c>
      <c r="BS18" s="374">
        <v>0</v>
      </c>
      <c r="BT18" s="374">
        <v>0</v>
      </c>
      <c r="BU18" s="374">
        <v>924206.61</v>
      </c>
      <c r="BV18" s="374">
        <v>0</v>
      </c>
      <c r="BW18" s="374">
        <f t="shared" si="1"/>
        <v>18819140266.749992</v>
      </c>
      <c r="BX18" s="350"/>
      <c r="BY18" s="350"/>
      <c r="BZ18" s="350"/>
      <c r="CA18" s="350"/>
      <c r="CB18" s="350"/>
      <c r="CC18" s="350"/>
      <c r="CD18" s="350"/>
      <c r="CE18" s="350"/>
      <c r="CF18" s="350"/>
      <c r="CG18" s="350"/>
      <c r="CH18" s="350"/>
      <c r="CI18" s="350"/>
      <c r="CJ18" s="350"/>
      <c r="CK18" s="350"/>
      <c r="CL18" s="350"/>
    </row>
    <row r="19" spans="1:90" s="404" customFormat="1" ht="25.5" x14ac:dyDescent="0.2">
      <c r="A19" s="401" t="s">
        <v>79</v>
      </c>
      <c r="B19" s="402">
        <v>0</v>
      </c>
      <c r="C19" s="402">
        <v>117723.12</v>
      </c>
      <c r="D19" s="402">
        <v>57540</v>
      </c>
      <c r="E19" s="402">
        <v>0</v>
      </c>
      <c r="F19" s="402">
        <v>2458383</v>
      </c>
      <c r="G19" s="402">
        <v>735753.08</v>
      </c>
      <c r="H19" s="402">
        <v>0</v>
      </c>
      <c r="I19" s="402">
        <v>3000000</v>
      </c>
      <c r="J19" s="402">
        <v>29746.2</v>
      </c>
      <c r="K19" s="402">
        <v>0</v>
      </c>
      <c r="L19" s="402">
        <v>404651.16</v>
      </c>
      <c r="M19" s="402">
        <v>0</v>
      </c>
      <c r="N19" s="402">
        <v>0</v>
      </c>
      <c r="O19" s="402">
        <v>2844503.01</v>
      </c>
      <c r="P19" s="402">
        <v>0</v>
      </c>
      <c r="Q19" s="402">
        <v>323471.32</v>
      </c>
      <c r="R19" s="402">
        <v>6033351.8700000001</v>
      </c>
      <c r="S19" s="402">
        <v>0</v>
      </c>
      <c r="T19" s="402">
        <v>2381801.21</v>
      </c>
      <c r="U19" s="402">
        <v>1868699</v>
      </c>
      <c r="V19" s="402">
        <v>0</v>
      </c>
      <c r="W19" s="402">
        <v>3671904.08</v>
      </c>
      <c r="X19" s="402">
        <v>1450823.85</v>
      </c>
      <c r="Y19" s="402">
        <v>236442.91</v>
      </c>
      <c r="Z19" s="402">
        <v>1299601.96</v>
      </c>
      <c r="AA19" s="402">
        <v>3937094</v>
      </c>
      <c r="AB19" s="402">
        <v>206532.91</v>
      </c>
      <c r="AC19" s="402">
        <v>0</v>
      </c>
      <c r="AD19" s="402">
        <v>0</v>
      </c>
      <c r="AE19" s="402">
        <v>742867.73</v>
      </c>
      <c r="AF19" s="402">
        <v>9496067</v>
      </c>
      <c r="AG19" s="402">
        <v>213670130.19999999</v>
      </c>
      <c r="AH19" s="402">
        <v>53000000</v>
      </c>
      <c r="AI19" s="402">
        <v>4522695.17</v>
      </c>
      <c r="AJ19" s="402">
        <v>0</v>
      </c>
      <c r="AK19" s="402">
        <v>11652155</v>
      </c>
      <c r="AL19" s="402">
        <v>989280.28</v>
      </c>
      <c r="AM19" s="402">
        <v>0</v>
      </c>
      <c r="AN19" s="402">
        <v>2514870.6800000002</v>
      </c>
      <c r="AO19" s="402">
        <v>5315704.7200000007</v>
      </c>
      <c r="AP19" s="402">
        <v>1930667.92</v>
      </c>
      <c r="AQ19" s="402">
        <v>847111</v>
      </c>
      <c r="AR19" s="402">
        <v>0</v>
      </c>
      <c r="AS19" s="402">
        <v>1869628.01</v>
      </c>
      <c r="AT19" s="402">
        <v>3130573.48</v>
      </c>
      <c r="AU19" s="402">
        <v>2274875.83</v>
      </c>
      <c r="AV19" s="402">
        <v>593895.02</v>
      </c>
      <c r="AW19" s="402">
        <v>437797.70999999996</v>
      </c>
      <c r="AX19" s="402">
        <v>477726.68</v>
      </c>
      <c r="AY19" s="402">
        <v>1939010.32</v>
      </c>
      <c r="AZ19" s="402">
        <v>950000</v>
      </c>
      <c r="BA19" s="402">
        <v>0</v>
      </c>
      <c r="BB19" s="402">
        <v>101243.33</v>
      </c>
      <c r="BC19" s="402">
        <v>50000</v>
      </c>
      <c r="BD19" s="402">
        <v>1313333</v>
      </c>
      <c r="BE19" s="402">
        <v>131556728.70999999</v>
      </c>
      <c r="BF19" s="402">
        <v>0</v>
      </c>
      <c r="BG19" s="402">
        <v>31972</v>
      </c>
      <c r="BH19" s="402">
        <v>172619.04</v>
      </c>
      <c r="BI19" s="402">
        <v>217637.37</v>
      </c>
      <c r="BJ19" s="402">
        <v>123703.22</v>
      </c>
      <c r="BK19" s="402">
        <v>453766.46</v>
      </c>
      <c r="BL19" s="402">
        <v>124769.92</v>
      </c>
      <c r="BM19" s="402">
        <v>60000000</v>
      </c>
      <c r="BN19" s="402">
        <v>17187035</v>
      </c>
      <c r="BO19" s="402">
        <v>0</v>
      </c>
      <c r="BP19" s="402">
        <v>7244802</v>
      </c>
      <c r="BQ19" s="402">
        <v>3700000</v>
      </c>
      <c r="BR19" s="402">
        <v>184267.11</v>
      </c>
      <c r="BS19" s="402">
        <v>2386756</v>
      </c>
      <c r="BT19" s="402">
        <v>807186</v>
      </c>
      <c r="BU19" s="402">
        <v>399999.93</v>
      </c>
      <c r="BV19" s="402">
        <v>625310.28</v>
      </c>
      <c r="BW19" s="402">
        <f t="shared" si="1"/>
        <v>574094208.79999995</v>
      </c>
      <c r="BX19" s="403"/>
      <c r="BY19" s="403"/>
      <c r="BZ19" s="403"/>
      <c r="CA19" s="403"/>
      <c r="CB19" s="403"/>
      <c r="CC19" s="403"/>
      <c r="CD19" s="403"/>
      <c r="CE19" s="403"/>
      <c r="CF19" s="403"/>
      <c r="CG19" s="403"/>
      <c r="CH19" s="403"/>
      <c r="CI19" s="403"/>
      <c r="CJ19" s="403"/>
      <c r="CK19" s="403"/>
      <c r="CL19" s="403"/>
    </row>
    <row r="20" spans="1:90" s="350" customFormat="1" x14ac:dyDescent="0.2">
      <c r="A20" s="387" t="s">
        <v>185</v>
      </c>
      <c r="B20" s="372">
        <v>5188241.6500000004</v>
      </c>
      <c r="C20" s="372">
        <v>682926.99999999988</v>
      </c>
      <c r="D20" s="372">
        <v>16426718</v>
      </c>
      <c r="E20" s="372">
        <v>4491341.45</v>
      </c>
      <c r="F20" s="372">
        <v>17877056.580000002</v>
      </c>
      <c r="G20" s="372">
        <v>27518242.069999997</v>
      </c>
      <c r="H20" s="372">
        <v>20538469.030000001</v>
      </c>
      <c r="I20" s="372">
        <v>39588269.710000001</v>
      </c>
      <c r="J20" s="372">
        <v>2853131.56</v>
      </c>
      <c r="K20" s="372">
        <v>883126.54</v>
      </c>
      <c r="L20" s="372">
        <v>7848032.3299999991</v>
      </c>
      <c r="M20" s="372">
        <v>874163.74</v>
      </c>
      <c r="N20" s="372">
        <v>4127136.4200000004</v>
      </c>
      <c r="O20" s="372">
        <v>119942213.09</v>
      </c>
      <c r="P20" s="372">
        <v>25422769.939999998</v>
      </c>
      <c r="Q20" s="372">
        <v>50400088.859999999</v>
      </c>
      <c r="R20" s="372">
        <v>17173310.23</v>
      </c>
      <c r="S20" s="372">
        <v>2381296.86</v>
      </c>
      <c r="T20" s="372">
        <v>15086419.489999998</v>
      </c>
      <c r="U20" s="372">
        <v>27590652</v>
      </c>
      <c r="V20" s="372">
        <v>1644997.1500000001</v>
      </c>
      <c r="W20" s="372">
        <v>70006373.120000005</v>
      </c>
      <c r="X20" s="372">
        <v>3970363.79</v>
      </c>
      <c r="Y20" s="372">
        <v>26726467.550000004</v>
      </c>
      <c r="Z20" s="372">
        <v>12751448.77</v>
      </c>
      <c r="AA20" s="372">
        <v>14675679</v>
      </c>
      <c r="AB20" s="372">
        <v>2525362.8600000003</v>
      </c>
      <c r="AC20" s="372">
        <v>389867805.99000001</v>
      </c>
      <c r="AD20" s="372">
        <v>349936.36</v>
      </c>
      <c r="AE20" s="372">
        <v>3834527.62</v>
      </c>
      <c r="AF20" s="372">
        <v>76066698</v>
      </c>
      <c r="AG20" s="372">
        <v>19035207379.43</v>
      </c>
      <c r="AH20" s="372">
        <v>172873251.42000002</v>
      </c>
      <c r="AI20" s="372">
        <v>14672612.470000001</v>
      </c>
      <c r="AJ20" s="372">
        <v>2034072</v>
      </c>
      <c r="AK20" s="372">
        <v>20856625</v>
      </c>
      <c r="AL20" s="372">
        <v>29447426.659999996</v>
      </c>
      <c r="AM20" s="372">
        <v>3666572.19</v>
      </c>
      <c r="AN20" s="372">
        <v>7782598.459999999</v>
      </c>
      <c r="AO20" s="372">
        <v>64936861.330000013</v>
      </c>
      <c r="AP20" s="372">
        <v>5235811.2799999993</v>
      </c>
      <c r="AQ20" s="372">
        <v>15138877</v>
      </c>
      <c r="AR20" s="372">
        <v>13498995.060000001</v>
      </c>
      <c r="AS20" s="372">
        <v>23294043.460000001</v>
      </c>
      <c r="AT20" s="372">
        <v>6566821.8699999992</v>
      </c>
      <c r="AU20" s="372">
        <v>8702986.8499999996</v>
      </c>
      <c r="AV20" s="372">
        <v>14783028.440000001</v>
      </c>
      <c r="AW20" s="372">
        <v>2421778.0300000003</v>
      </c>
      <c r="AX20" s="372">
        <v>30202627.399999999</v>
      </c>
      <c r="AY20" s="372">
        <v>6563696.3500000006</v>
      </c>
      <c r="AZ20" s="372">
        <v>6369871.3699999982</v>
      </c>
      <c r="BA20" s="372">
        <v>19960725.709999997</v>
      </c>
      <c r="BB20" s="372">
        <v>7261284.2999999989</v>
      </c>
      <c r="BC20" s="372">
        <v>1729183.1899999997</v>
      </c>
      <c r="BD20" s="372">
        <v>11705852.829999998</v>
      </c>
      <c r="BE20" s="372">
        <v>281891576.25</v>
      </c>
      <c r="BF20" s="372">
        <v>20363255.91</v>
      </c>
      <c r="BG20" s="372">
        <v>2101021.6100000003</v>
      </c>
      <c r="BH20" s="372">
        <v>3133681.72</v>
      </c>
      <c r="BI20" s="372">
        <v>3504931.8900000006</v>
      </c>
      <c r="BJ20" s="372">
        <v>7097069.8500000006</v>
      </c>
      <c r="BK20" s="372">
        <v>21999507.93</v>
      </c>
      <c r="BL20" s="372">
        <v>2518677.5100000002</v>
      </c>
      <c r="BM20" s="372">
        <v>698005821.31000006</v>
      </c>
      <c r="BN20" s="372">
        <v>53810719</v>
      </c>
      <c r="BO20" s="372">
        <v>3221746.4899999993</v>
      </c>
      <c r="BP20" s="372">
        <v>37712876</v>
      </c>
      <c r="BQ20" s="372">
        <v>10222342.330000002</v>
      </c>
      <c r="BR20" s="372">
        <v>2529608.4799999995</v>
      </c>
      <c r="BS20" s="372">
        <v>4351154</v>
      </c>
      <c r="BT20" s="372">
        <v>8885306</v>
      </c>
      <c r="BU20" s="372">
        <v>16911239.260000002</v>
      </c>
      <c r="BV20" s="372">
        <v>6883790.5200000005</v>
      </c>
      <c r="BW20" s="396">
        <f t="shared" si="1"/>
        <v>21719370574.919991</v>
      </c>
      <c r="BX20" s="230"/>
    </row>
    <row r="21" spans="1:90" s="350" customFormat="1" ht="20.100000000000001" customHeight="1" x14ac:dyDescent="0.2">
      <c r="A21" s="314" t="s">
        <v>69</v>
      </c>
      <c r="B21" s="374">
        <v>52000000</v>
      </c>
      <c r="C21" s="374">
        <v>303063.52</v>
      </c>
      <c r="D21" s="374">
        <v>25240817</v>
      </c>
      <c r="E21" s="374">
        <v>8000000</v>
      </c>
      <c r="F21" s="374">
        <v>19326702.379999999</v>
      </c>
      <c r="G21" s="374">
        <v>15756392.25</v>
      </c>
      <c r="H21" s="374">
        <v>35000000</v>
      </c>
      <c r="I21" s="374">
        <v>16050000</v>
      </c>
      <c r="J21" s="374">
        <v>1294424.1399999999</v>
      </c>
      <c r="K21" s="374">
        <v>0</v>
      </c>
      <c r="L21" s="374">
        <v>10445918.369999999</v>
      </c>
      <c r="M21" s="374">
        <v>0</v>
      </c>
      <c r="N21" s="374">
        <v>6700000</v>
      </c>
      <c r="O21" s="374">
        <v>0</v>
      </c>
      <c r="P21" s="374">
        <v>0</v>
      </c>
      <c r="Q21" s="374">
        <v>51000000</v>
      </c>
      <c r="R21" s="374">
        <v>8038524.2400000002</v>
      </c>
      <c r="S21" s="374">
        <v>0</v>
      </c>
      <c r="T21" s="374">
        <v>15584514.050000001</v>
      </c>
      <c r="U21" s="374">
        <v>15320842</v>
      </c>
      <c r="V21" s="374">
        <v>0</v>
      </c>
      <c r="W21" s="374">
        <v>0</v>
      </c>
      <c r="X21" s="374">
        <v>1531512.98</v>
      </c>
      <c r="Y21" s="374">
        <v>65000000</v>
      </c>
      <c r="Z21" s="374">
        <v>11909542.43</v>
      </c>
      <c r="AA21" s="374">
        <v>7857309</v>
      </c>
      <c r="AB21" s="374">
        <v>1700000</v>
      </c>
      <c r="AC21" s="374">
        <v>0</v>
      </c>
      <c r="AD21" s="374">
        <v>0</v>
      </c>
      <c r="AE21" s="374">
        <v>703688.42</v>
      </c>
      <c r="AF21" s="374">
        <v>183000000</v>
      </c>
      <c r="AG21" s="374">
        <v>3151058446.8000002</v>
      </c>
      <c r="AH21" s="374">
        <v>0</v>
      </c>
      <c r="AI21" s="374">
        <v>14213484.93</v>
      </c>
      <c r="AJ21" s="374">
        <v>4569279</v>
      </c>
      <c r="AK21" s="374">
        <v>12844796</v>
      </c>
      <c r="AL21" s="374">
        <v>6018452.7699999996</v>
      </c>
      <c r="AM21" s="374">
        <v>10458777.91</v>
      </c>
      <c r="AN21" s="374">
        <v>3487500</v>
      </c>
      <c r="AO21" s="374">
        <v>10738000</v>
      </c>
      <c r="AP21" s="374">
        <v>3735927.9</v>
      </c>
      <c r="AQ21" s="374">
        <v>31788851</v>
      </c>
      <c r="AR21" s="374">
        <v>0</v>
      </c>
      <c r="AS21" s="374">
        <v>27239644.649999999</v>
      </c>
      <c r="AT21" s="374">
        <v>1116666.7</v>
      </c>
      <c r="AU21" s="374">
        <v>25766038.34</v>
      </c>
      <c r="AV21" s="374">
        <v>2216666.56</v>
      </c>
      <c r="AW21" s="374">
        <v>4339444.05</v>
      </c>
      <c r="AX21" s="374">
        <v>21140577.960000001</v>
      </c>
      <c r="AY21" s="374">
        <v>7278548.2199999997</v>
      </c>
      <c r="AZ21" s="374">
        <v>1365000</v>
      </c>
      <c r="BA21" s="374">
        <v>7000000</v>
      </c>
      <c r="BB21" s="374">
        <v>5585838</v>
      </c>
      <c r="BC21" s="374">
        <v>0</v>
      </c>
      <c r="BD21" s="374">
        <v>36923184</v>
      </c>
      <c r="BE21" s="374">
        <v>198221415.69999999</v>
      </c>
      <c r="BF21" s="374">
        <v>26104039.059999999</v>
      </c>
      <c r="BG21" s="374">
        <v>74362.25</v>
      </c>
      <c r="BH21" s="374">
        <v>861908.70000000007</v>
      </c>
      <c r="BI21" s="374">
        <v>1943288.65</v>
      </c>
      <c r="BJ21" s="374">
        <v>3500000</v>
      </c>
      <c r="BK21" s="374">
        <v>11556088.630000001</v>
      </c>
      <c r="BL21" s="374">
        <v>669142.43000000005</v>
      </c>
      <c r="BM21" s="374">
        <v>0</v>
      </c>
      <c r="BN21" s="374">
        <v>41319136</v>
      </c>
      <c r="BO21" s="374">
        <v>0</v>
      </c>
      <c r="BP21" s="374">
        <v>47205853</v>
      </c>
      <c r="BQ21" s="374">
        <v>0</v>
      </c>
      <c r="BR21" s="374">
        <v>3481765.84</v>
      </c>
      <c r="BS21" s="374">
        <v>974454</v>
      </c>
      <c r="BT21" s="374">
        <v>16989792</v>
      </c>
      <c r="BU21" s="374">
        <v>4800000.12</v>
      </c>
      <c r="BV21" s="374">
        <v>16412918.85</v>
      </c>
      <c r="BW21" s="320">
        <f t="shared" si="1"/>
        <v>4314762540.8000002</v>
      </c>
    </row>
    <row r="22" spans="1:90" s="350" customFormat="1" x14ac:dyDescent="0.2">
      <c r="A22" s="314" t="s">
        <v>292</v>
      </c>
      <c r="B22" s="374">
        <v>0</v>
      </c>
      <c r="C22" s="374">
        <v>335000</v>
      </c>
      <c r="D22" s="374">
        <v>0</v>
      </c>
      <c r="E22" s="374">
        <v>0</v>
      </c>
      <c r="F22" s="374">
        <v>24189168</v>
      </c>
      <c r="G22" s="374">
        <v>47878608</v>
      </c>
      <c r="H22" s="374">
        <v>6684703.3799999999</v>
      </c>
      <c r="I22" s="374">
        <v>20000000</v>
      </c>
      <c r="J22" s="374">
        <v>5046753.21</v>
      </c>
      <c r="K22" s="374">
        <v>0</v>
      </c>
      <c r="L22" s="374">
        <v>0</v>
      </c>
      <c r="M22" s="374">
        <v>0</v>
      </c>
      <c r="N22" s="374">
        <v>0</v>
      </c>
      <c r="O22" s="374">
        <v>320000000</v>
      </c>
      <c r="P22" s="374">
        <v>37073325.729999997</v>
      </c>
      <c r="Q22" s="374">
        <v>0</v>
      </c>
      <c r="R22" s="374">
        <v>0</v>
      </c>
      <c r="S22" s="374">
        <v>1524510.75</v>
      </c>
      <c r="T22" s="374">
        <v>581681</v>
      </c>
      <c r="U22" s="374">
        <v>0</v>
      </c>
      <c r="V22" s="374">
        <v>0</v>
      </c>
      <c r="W22" s="374">
        <v>0</v>
      </c>
      <c r="X22" s="374">
        <v>5782746.0099999998</v>
      </c>
      <c r="Y22" s="374">
        <v>0</v>
      </c>
      <c r="Z22" s="374">
        <v>0</v>
      </c>
      <c r="AA22" s="374">
        <v>16141969</v>
      </c>
      <c r="AB22" s="374">
        <v>0</v>
      </c>
      <c r="AC22" s="374">
        <v>0</v>
      </c>
      <c r="AD22" s="374">
        <v>0</v>
      </c>
      <c r="AE22" s="374">
        <v>0</v>
      </c>
      <c r="AF22" s="374">
        <v>0</v>
      </c>
      <c r="AG22" s="374">
        <v>0</v>
      </c>
      <c r="AH22" s="374">
        <v>387185000</v>
      </c>
      <c r="AI22" s="374">
        <v>1045000</v>
      </c>
      <c r="AJ22" s="374">
        <v>0</v>
      </c>
      <c r="AK22" s="374">
        <v>10880619</v>
      </c>
      <c r="AL22" s="374">
        <v>76962142</v>
      </c>
      <c r="AM22" s="374">
        <v>0</v>
      </c>
      <c r="AN22" s="374">
        <v>0</v>
      </c>
      <c r="AO22" s="374">
        <v>70000000</v>
      </c>
      <c r="AP22" s="374">
        <v>0</v>
      </c>
      <c r="AQ22" s="374">
        <v>0</v>
      </c>
      <c r="AR22" s="374">
        <v>26056144</v>
      </c>
      <c r="AS22" s="374">
        <v>25605089.719999999</v>
      </c>
      <c r="AT22" s="374">
        <v>3800928.58</v>
      </c>
      <c r="AU22" s="374">
        <v>0</v>
      </c>
      <c r="AV22" s="374">
        <v>19511601</v>
      </c>
      <c r="AW22" s="374">
        <v>0</v>
      </c>
      <c r="AX22" s="374">
        <v>67945839</v>
      </c>
      <c r="AY22" s="374">
        <v>0</v>
      </c>
      <c r="AZ22" s="374">
        <v>9762000</v>
      </c>
      <c r="BA22" s="374">
        <v>23064000</v>
      </c>
      <c r="BB22" s="374">
        <v>0</v>
      </c>
      <c r="BC22" s="374">
        <v>2433727.61</v>
      </c>
      <c r="BD22" s="374">
        <v>0</v>
      </c>
      <c r="BE22" s="374">
        <v>182429859.31</v>
      </c>
      <c r="BF22" s="374">
        <v>26534040</v>
      </c>
      <c r="BG22" s="374">
        <v>2705168.48</v>
      </c>
      <c r="BH22" s="374">
        <v>1163352.49</v>
      </c>
      <c r="BI22" s="374">
        <v>0</v>
      </c>
      <c r="BJ22" s="374">
        <v>7714426</v>
      </c>
      <c r="BK22" s="374">
        <v>26490500.039999999</v>
      </c>
      <c r="BL22" s="374">
        <v>0</v>
      </c>
      <c r="BM22" s="374">
        <v>1433199460.6500001</v>
      </c>
      <c r="BN22" s="374">
        <v>70204516</v>
      </c>
      <c r="BO22" s="374">
        <v>3593268.52</v>
      </c>
      <c r="BP22" s="374">
        <v>33513211</v>
      </c>
      <c r="BQ22" s="374">
        <v>13499952.65</v>
      </c>
      <c r="BR22" s="374">
        <v>0</v>
      </c>
      <c r="BS22" s="374">
        <v>0</v>
      </c>
      <c r="BT22" s="374">
        <v>0</v>
      </c>
      <c r="BU22" s="374">
        <v>28337942.109999999</v>
      </c>
      <c r="BV22" s="374">
        <v>0</v>
      </c>
      <c r="BW22" s="320">
        <f t="shared" si="1"/>
        <v>3038876253.2400002</v>
      </c>
    </row>
    <row r="23" spans="1:90" s="350" customFormat="1" x14ac:dyDescent="0.2">
      <c r="A23" s="314" t="s">
        <v>373</v>
      </c>
      <c r="B23" s="374">
        <v>3223548.93</v>
      </c>
      <c r="C23" s="374">
        <v>172199.64</v>
      </c>
      <c r="D23" s="374">
        <v>5913108</v>
      </c>
      <c r="E23" s="374">
        <v>2919013.7399999998</v>
      </c>
      <c r="F23" s="374">
        <v>7296482.2800000003</v>
      </c>
      <c r="G23" s="374">
        <v>9938046.8899999987</v>
      </c>
      <c r="H23" s="374">
        <v>9646914.4000000004</v>
      </c>
      <c r="I23" s="374">
        <v>3094565.37</v>
      </c>
      <c r="J23" s="374">
        <v>523386.42000000004</v>
      </c>
      <c r="K23" s="374">
        <v>224017.4</v>
      </c>
      <c r="L23" s="374">
        <v>2112921.3200000003</v>
      </c>
      <c r="M23" s="374">
        <v>173427.04</v>
      </c>
      <c r="N23" s="374">
        <v>9883764.8000000007</v>
      </c>
      <c r="O23" s="374">
        <v>34224847.370000005</v>
      </c>
      <c r="P23" s="374">
        <v>2631400.73</v>
      </c>
      <c r="Q23" s="374">
        <v>28886546.199999996</v>
      </c>
      <c r="R23" s="374">
        <v>4475292.0699999994</v>
      </c>
      <c r="S23" s="374">
        <v>713090.11</v>
      </c>
      <c r="T23" s="374">
        <v>147955109.15000001</v>
      </c>
      <c r="U23" s="374">
        <v>3501753</v>
      </c>
      <c r="V23" s="374">
        <v>624096.77</v>
      </c>
      <c r="W23" s="374">
        <v>4933326.83</v>
      </c>
      <c r="X23" s="374">
        <v>1449152.21</v>
      </c>
      <c r="Y23" s="374">
        <v>5549472.9800000004</v>
      </c>
      <c r="Z23" s="374">
        <v>3695589.73</v>
      </c>
      <c r="AA23" s="374">
        <v>2048303</v>
      </c>
      <c r="AB23" s="374">
        <v>818045.66999999993</v>
      </c>
      <c r="AC23" s="374">
        <v>18610415.209999997</v>
      </c>
      <c r="AD23" s="374">
        <v>1984807.0299999998</v>
      </c>
      <c r="AE23" s="374">
        <v>541582.12</v>
      </c>
      <c r="AF23" s="374">
        <v>12883937</v>
      </c>
      <c r="AG23" s="374">
        <v>233226585.22</v>
      </c>
      <c r="AH23" s="374">
        <v>49096245.580000006</v>
      </c>
      <c r="AI23" s="374">
        <v>1530608.8</v>
      </c>
      <c r="AJ23" s="374">
        <v>850113</v>
      </c>
      <c r="AK23" s="374">
        <v>2691105</v>
      </c>
      <c r="AL23" s="374">
        <v>14033404.940000001</v>
      </c>
      <c r="AM23" s="374">
        <v>2899046.92</v>
      </c>
      <c r="AN23" s="374">
        <v>772271.83</v>
      </c>
      <c r="AO23" s="374">
        <v>11389930.01</v>
      </c>
      <c r="AP23" s="374">
        <v>1110338.2300000002</v>
      </c>
      <c r="AQ23" s="374">
        <v>2977495</v>
      </c>
      <c r="AR23" s="374">
        <v>8640829.2399999984</v>
      </c>
      <c r="AS23" s="374">
        <v>16815822.440000001</v>
      </c>
      <c r="AT23" s="374">
        <v>2339083.89</v>
      </c>
      <c r="AU23" s="374">
        <v>2606866.88</v>
      </c>
      <c r="AV23" s="374">
        <v>4542566.3100000005</v>
      </c>
      <c r="AW23" s="374">
        <v>705957.83000000007</v>
      </c>
      <c r="AX23" s="374">
        <v>3722823.97</v>
      </c>
      <c r="AY23" s="374">
        <v>1796667.76</v>
      </c>
      <c r="AZ23" s="374">
        <v>3852402.4400000004</v>
      </c>
      <c r="BA23" s="374">
        <v>6569166.0700000003</v>
      </c>
      <c r="BB23" s="374">
        <v>1793696.9100000001</v>
      </c>
      <c r="BC23" s="374">
        <v>2480845.2799999998</v>
      </c>
      <c r="BD23" s="374">
        <v>3135835.37</v>
      </c>
      <c r="BE23" s="374">
        <v>65531833.370000005</v>
      </c>
      <c r="BF23" s="374">
        <v>4615230.6999999993</v>
      </c>
      <c r="BG23" s="374">
        <v>872724.71</v>
      </c>
      <c r="BH23" s="374">
        <v>760079.26</v>
      </c>
      <c r="BI23" s="374">
        <v>446179.57</v>
      </c>
      <c r="BJ23" s="374">
        <v>912144.21</v>
      </c>
      <c r="BK23" s="374">
        <v>5077321.1100000003</v>
      </c>
      <c r="BL23" s="374">
        <v>753465.11999999988</v>
      </c>
      <c r="BM23" s="374">
        <v>108017381.56</v>
      </c>
      <c r="BN23" s="374">
        <v>18693533</v>
      </c>
      <c r="BO23" s="374">
        <v>2648764.81</v>
      </c>
      <c r="BP23" s="374">
        <v>6278950</v>
      </c>
      <c r="BQ23" s="374">
        <v>1514243.5</v>
      </c>
      <c r="BR23" s="374">
        <v>717145.7699999999</v>
      </c>
      <c r="BS23" s="374">
        <v>311652</v>
      </c>
      <c r="BT23" s="374">
        <v>2124811</v>
      </c>
      <c r="BU23" s="374">
        <v>5533516.25</v>
      </c>
      <c r="BV23" s="374">
        <v>5573689.6500000004</v>
      </c>
      <c r="BW23" s="320">
        <f t="shared" si="1"/>
        <v>940610537.9200002</v>
      </c>
      <c r="BX23" s="230"/>
    </row>
    <row r="24" spans="1:90" s="350" customFormat="1" ht="14.25" customHeight="1" x14ac:dyDescent="0.2">
      <c r="A24" s="314" t="s">
        <v>297</v>
      </c>
      <c r="B24" s="374">
        <v>0</v>
      </c>
      <c r="C24" s="374">
        <v>120809.87</v>
      </c>
      <c r="D24" s="374">
        <v>1237428</v>
      </c>
      <c r="E24" s="374">
        <v>52996.51</v>
      </c>
      <c r="F24" s="374">
        <v>772191.65</v>
      </c>
      <c r="G24" s="374">
        <v>4459542.18</v>
      </c>
      <c r="H24" s="374">
        <v>11890834.039999999</v>
      </c>
      <c r="I24" s="374">
        <v>0</v>
      </c>
      <c r="J24" s="374">
        <v>820752.94</v>
      </c>
      <c r="K24" s="374">
        <v>27903.61</v>
      </c>
      <c r="L24" s="374">
        <v>222496.15</v>
      </c>
      <c r="M24" s="374">
        <v>56873.130000000005</v>
      </c>
      <c r="N24" s="374">
        <v>1069980.07</v>
      </c>
      <c r="O24" s="374">
        <v>33030609.330000002</v>
      </c>
      <c r="P24" s="374">
        <v>3393301.31</v>
      </c>
      <c r="Q24" s="374">
        <v>20031884.91</v>
      </c>
      <c r="R24" s="374">
        <v>1420469.7</v>
      </c>
      <c r="S24" s="374">
        <v>99091</v>
      </c>
      <c r="T24" s="374">
        <v>1655717.21</v>
      </c>
      <c r="U24" s="374">
        <v>415477</v>
      </c>
      <c r="V24" s="374">
        <v>1062289.8</v>
      </c>
      <c r="W24" s="374">
        <v>876925.81</v>
      </c>
      <c r="X24" s="374">
        <v>2423873.1</v>
      </c>
      <c r="Y24" s="374">
        <v>16677366.529999999</v>
      </c>
      <c r="Z24" s="374">
        <v>1484291.65</v>
      </c>
      <c r="AA24" s="374">
        <v>505282</v>
      </c>
      <c r="AB24" s="374">
        <v>51060.5</v>
      </c>
      <c r="AC24" s="374">
        <v>30707731.470000003</v>
      </c>
      <c r="AD24" s="374">
        <v>0</v>
      </c>
      <c r="AE24" s="374">
        <v>461004.47000000003</v>
      </c>
      <c r="AF24" s="374">
        <v>3185348</v>
      </c>
      <c r="AG24" s="374">
        <v>139275169.12</v>
      </c>
      <c r="AH24" s="374">
        <v>13384300.620000001</v>
      </c>
      <c r="AI24" s="374">
        <v>177635.11</v>
      </c>
      <c r="AJ24" s="374">
        <v>50450</v>
      </c>
      <c r="AK24" s="374">
        <v>1142991</v>
      </c>
      <c r="AL24" s="374">
        <v>5081869.08</v>
      </c>
      <c r="AM24" s="374">
        <v>61319.1</v>
      </c>
      <c r="AN24" s="374">
        <v>190755.81</v>
      </c>
      <c r="AO24" s="374">
        <v>11593773.810000001</v>
      </c>
      <c r="AP24" s="374">
        <v>301032.60000000003</v>
      </c>
      <c r="AQ24" s="374">
        <v>5106161</v>
      </c>
      <c r="AR24" s="374">
        <v>2875806.97</v>
      </c>
      <c r="AS24" s="374">
        <v>859533.90999999992</v>
      </c>
      <c r="AT24" s="374">
        <v>1111691.25</v>
      </c>
      <c r="AU24" s="374">
        <v>76192.31</v>
      </c>
      <c r="AV24" s="374">
        <v>1216877.0900000001</v>
      </c>
      <c r="AW24" s="374">
        <v>132427.79999999999</v>
      </c>
      <c r="AX24" s="374">
        <v>28794223.880000003</v>
      </c>
      <c r="AY24" s="374">
        <v>817407.95</v>
      </c>
      <c r="AZ24" s="374">
        <v>308715.05</v>
      </c>
      <c r="BA24" s="374">
        <v>4268268.2300000004</v>
      </c>
      <c r="BB24" s="374">
        <v>542402.89</v>
      </c>
      <c r="BC24" s="374">
        <v>94349.03</v>
      </c>
      <c r="BD24" s="374">
        <v>1079574.26</v>
      </c>
      <c r="BE24" s="374">
        <v>138752047.04000002</v>
      </c>
      <c r="BF24" s="374">
        <v>152132.59</v>
      </c>
      <c r="BG24" s="374">
        <v>90016.17</v>
      </c>
      <c r="BH24" s="374">
        <v>42948.67</v>
      </c>
      <c r="BI24" s="374">
        <v>121703.15999999999</v>
      </c>
      <c r="BJ24" s="374">
        <v>371658.04</v>
      </c>
      <c r="BK24" s="374">
        <v>724362.58000000007</v>
      </c>
      <c r="BL24" s="374">
        <v>2211051.12</v>
      </c>
      <c r="BM24" s="374">
        <v>44215438.019999996</v>
      </c>
      <c r="BN24" s="374">
        <v>7605306</v>
      </c>
      <c r="BO24" s="374">
        <v>146263.63</v>
      </c>
      <c r="BP24" s="374">
        <v>2952843</v>
      </c>
      <c r="BQ24" s="374">
        <v>1948161.16</v>
      </c>
      <c r="BR24" s="374">
        <v>362103.08</v>
      </c>
      <c r="BS24" s="374">
        <v>195727</v>
      </c>
      <c r="BT24" s="374">
        <v>0</v>
      </c>
      <c r="BU24" s="374">
        <v>940233.99</v>
      </c>
      <c r="BV24" s="374">
        <v>3198723.71</v>
      </c>
      <c r="BW24" s="320">
        <f t="shared" si="1"/>
        <v>560787178.77000022</v>
      </c>
    </row>
    <row r="25" spans="1:90" s="350" customFormat="1" x14ac:dyDescent="0.2">
      <c r="A25" s="314" t="s">
        <v>174</v>
      </c>
      <c r="B25" s="374">
        <v>5344477.28</v>
      </c>
      <c r="C25" s="374">
        <v>0</v>
      </c>
      <c r="D25" s="374">
        <v>8651665</v>
      </c>
      <c r="E25" s="374">
        <v>755889</v>
      </c>
      <c r="F25" s="374">
        <v>2114875</v>
      </c>
      <c r="G25" s="374">
        <v>3532178.65</v>
      </c>
      <c r="H25" s="374">
        <v>2126383</v>
      </c>
      <c r="I25" s="374">
        <v>4573621.26</v>
      </c>
      <c r="J25" s="374">
        <v>154283</v>
      </c>
      <c r="K25" s="374">
        <v>0</v>
      </c>
      <c r="L25" s="374">
        <v>339774</v>
      </c>
      <c r="M25" s="374">
        <v>0</v>
      </c>
      <c r="N25" s="374">
        <v>693056</v>
      </c>
      <c r="O25" s="374">
        <v>4852154.04</v>
      </c>
      <c r="P25" s="374">
        <v>2711308</v>
      </c>
      <c r="Q25" s="374">
        <v>41504406.979999997</v>
      </c>
      <c r="R25" s="374">
        <v>622500</v>
      </c>
      <c r="S25" s="374">
        <v>0</v>
      </c>
      <c r="T25" s="374">
        <v>3885488.54</v>
      </c>
      <c r="U25" s="374">
        <v>1397008</v>
      </c>
      <c r="V25" s="374">
        <v>0</v>
      </c>
      <c r="W25" s="374">
        <v>19707783</v>
      </c>
      <c r="X25" s="374">
        <v>0</v>
      </c>
      <c r="Y25" s="374">
        <v>7928490</v>
      </c>
      <c r="Z25" s="374">
        <v>0</v>
      </c>
      <c r="AA25" s="374">
        <v>547447</v>
      </c>
      <c r="AB25" s="374">
        <v>0</v>
      </c>
      <c r="AC25" s="374">
        <v>21938006.079999998</v>
      </c>
      <c r="AD25" s="374">
        <v>0</v>
      </c>
      <c r="AE25" s="374">
        <v>0</v>
      </c>
      <c r="AF25" s="374">
        <v>7068004</v>
      </c>
      <c r="AG25" s="374">
        <v>824177939.71000004</v>
      </c>
      <c r="AH25" s="374">
        <v>8533203.6300000008</v>
      </c>
      <c r="AI25" s="374">
        <v>0</v>
      </c>
      <c r="AJ25" s="374">
        <v>252958</v>
      </c>
      <c r="AK25" s="374">
        <v>862431</v>
      </c>
      <c r="AL25" s="374">
        <v>5771481.9699999997</v>
      </c>
      <c r="AM25" s="374">
        <v>282730</v>
      </c>
      <c r="AN25" s="374">
        <v>0</v>
      </c>
      <c r="AO25" s="374">
        <v>11733100</v>
      </c>
      <c r="AP25" s="374">
        <v>76450</v>
      </c>
      <c r="AQ25" s="374">
        <v>265257</v>
      </c>
      <c r="AR25" s="374">
        <v>1107431.76</v>
      </c>
      <c r="AS25" s="374">
        <v>3886289</v>
      </c>
      <c r="AT25" s="374">
        <v>427595.5</v>
      </c>
      <c r="AU25" s="374">
        <v>1032872</v>
      </c>
      <c r="AV25" s="374">
        <v>4511393</v>
      </c>
      <c r="AW25" s="374">
        <v>75879.92</v>
      </c>
      <c r="AX25" s="374">
        <v>7740692.8300000001</v>
      </c>
      <c r="AY25" s="374">
        <v>293170</v>
      </c>
      <c r="AZ25" s="374">
        <v>535266.85</v>
      </c>
      <c r="BA25" s="374">
        <v>11648800.08</v>
      </c>
      <c r="BB25" s="374">
        <v>0</v>
      </c>
      <c r="BC25" s="374">
        <v>90165.17</v>
      </c>
      <c r="BD25" s="374">
        <v>25862</v>
      </c>
      <c r="BE25" s="374">
        <v>19317372.989999998</v>
      </c>
      <c r="BF25" s="374">
        <v>0</v>
      </c>
      <c r="BG25" s="374">
        <v>0</v>
      </c>
      <c r="BH25" s="374">
        <v>0</v>
      </c>
      <c r="BI25" s="374">
        <v>24682.2</v>
      </c>
      <c r="BJ25" s="374">
        <v>1081373.27</v>
      </c>
      <c r="BK25" s="374">
        <v>2559844.66</v>
      </c>
      <c r="BL25" s="374">
        <v>0</v>
      </c>
      <c r="BM25" s="374">
        <v>237712999.99000001</v>
      </c>
      <c r="BN25" s="374">
        <v>0</v>
      </c>
      <c r="BO25" s="374">
        <v>0</v>
      </c>
      <c r="BP25" s="374">
        <v>4288657</v>
      </c>
      <c r="BQ25" s="374">
        <v>1446316</v>
      </c>
      <c r="BR25" s="374">
        <v>139323</v>
      </c>
      <c r="BS25" s="374">
        <v>223448</v>
      </c>
      <c r="BT25" s="374">
        <v>345188</v>
      </c>
      <c r="BU25" s="374">
        <v>0</v>
      </c>
      <c r="BV25" s="374">
        <v>1168528</v>
      </c>
      <c r="BW25" s="320">
        <f t="shared" si="1"/>
        <v>1292087500.3600001</v>
      </c>
    </row>
    <row r="26" spans="1:90" s="351" customFormat="1" x14ac:dyDescent="0.2">
      <c r="A26" s="314" t="s">
        <v>338</v>
      </c>
      <c r="B26" s="395">
        <v>0</v>
      </c>
      <c r="C26" s="395">
        <v>149643</v>
      </c>
      <c r="D26" s="395">
        <v>0</v>
      </c>
      <c r="E26" s="395">
        <v>0</v>
      </c>
      <c r="F26" s="395">
        <v>0</v>
      </c>
      <c r="G26" s="395">
        <v>0</v>
      </c>
      <c r="H26" s="395">
        <v>0</v>
      </c>
      <c r="I26" s="395">
        <v>1377722.09</v>
      </c>
      <c r="J26" s="395">
        <v>0</v>
      </c>
      <c r="K26" s="395">
        <v>0</v>
      </c>
      <c r="L26" s="395">
        <v>0</v>
      </c>
      <c r="M26" s="395">
        <v>0</v>
      </c>
      <c r="N26" s="395">
        <v>0</v>
      </c>
      <c r="O26" s="395">
        <v>0</v>
      </c>
      <c r="P26" s="395">
        <v>0</v>
      </c>
      <c r="Q26" s="395">
        <v>0</v>
      </c>
      <c r="R26" s="395">
        <v>0</v>
      </c>
      <c r="S26" s="395">
        <v>212080</v>
      </c>
      <c r="T26" s="395">
        <v>1332000</v>
      </c>
      <c r="U26" s="395">
        <v>0</v>
      </c>
      <c r="V26" s="395">
        <v>226288</v>
      </c>
      <c r="W26" s="395">
        <v>9373742</v>
      </c>
      <c r="X26" s="395">
        <v>0</v>
      </c>
      <c r="Y26" s="395">
        <v>0</v>
      </c>
      <c r="Z26" s="395">
        <v>0</v>
      </c>
      <c r="AA26" s="395">
        <v>2385431</v>
      </c>
      <c r="AB26" s="395">
        <v>0</v>
      </c>
      <c r="AC26" s="395">
        <v>0</v>
      </c>
      <c r="AD26" s="395">
        <v>0</v>
      </c>
      <c r="AE26" s="395">
        <v>63740</v>
      </c>
      <c r="AF26" s="395">
        <v>0</v>
      </c>
      <c r="AG26" s="395">
        <v>305794767.44</v>
      </c>
      <c r="AH26" s="395">
        <v>0</v>
      </c>
      <c r="AI26" s="395">
        <v>193500</v>
      </c>
      <c r="AJ26" s="395">
        <v>0</v>
      </c>
      <c r="AK26" s="395">
        <v>0</v>
      </c>
      <c r="AL26" s="395">
        <v>0</v>
      </c>
      <c r="AM26" s="395">
        <v>0</v>
      </c>
      <c r="AN26" s="395">
        <v>0</v>
      </c>
      <c r="AO26" s="395">
        <v>0</v>
      </c>
      <c r="AP26" s="395">
        <v>0</v>
      </c>
      <c r="AQ26" s="395">
        <v>0</v>
      </c>
      <c r="AR26" s="395">
        <v>0</v>
      </c>
      <c r="AS26" s="395">
        <v>0</v>
      </c>
      <c r="AT26" s="395">
        <v>0</v>
      </c>
      <c r="AU26" s="395">
        <v>0</v>
      </c>
      <c r="AV26" s="395">
        <v>0.04</v>
      </c>
      <c r="AW26" s="395">
        <v>0</v>
      </c>
      <c r="AX26" s="395">
        <v>0</v>
      </c>
      <c r="AY26" s="395">
        <v>460000</v>
      </c>
      <c r="AZ26" s="395">
        <v>0</v>
      </c>
      <c r="BA26" s="395">
        <v>0</v>
      </c>
      <c r="BB26" s="395">
        <v>0</v>
      </c>
      <c r="BC26" s="395">
        <v>0</v>
      </c>
      <c r="BD26" s="395">
        <v>0</v>
      </c>
      <c r="BE26" s="395">
        <v>3213730.87</v>
      </c>
      <c r="BF26" s="395">
        <v>0</v>
      </c>
      <c r="BG26" s="395">
        <v>0</v>
      </c>
      <c r="BH26" s="395">
        <v>0</v>
      </c>
      <c r="BI26" s="395">
        <v>0</v>
      </c>
      <c r="BJ26" s="395">
        <v>1225644</v>
      </c>
      <c r="BK26" s="395">
        <v>0</v>
      </c>
      <c r="BL26" s="395">
        <v>0</v>
      </c>
      <c r="BM26" s="395">
        <v>0</v>
      </c>
      <c r="BN26" s="395">
        <v>7320628</v>
      </c>
      <c r="BO26" s="395">
        <v>0</v>
      </c>
      <c r="BP26" s="395">
        <v>0</v>
      </c>
      <c r="BQ26" s="395">
        <v>0</v>
      </c>
      <c r="BR26" s="395">
        <v>310000</v>
      </c>
      <c r="BS26" s="395">
        <v>0</v>
      </c>
      <c r="BT26" s="395">
        <v>936000</v>
      </c>
      <c r="BU26" s="395">
        <v>0</v>
      </c>
      <c r="BV26" s="395">
        <v>0</v>
      </c>
      <c r="BW26" s="352">
        <f t="shared" si="1"/>
        <v>334574916.44</v>
      </c>
      <c r="BX26" s="350"/>
      <c r="BY26" s="350"/>
      <c r="BZ26" s="350"/>
      <c r="CA26" s="350"/>
      <c r="CB26" s="350"/>
      <c r="CC26" s="350"/>
      <c r="CD26" s="350"/>
      <c r="CE26" s="350"/>
      <c r="CF26" s="350"/>
      <c r="CG26" s="350"/>
      <c r="CH26" s="350"/>
      <c r="CI26" s="350"/>
      <c r="CJ26" s="350"/>
      <c r="CK26" s="350"/>
      <c r="CL26" s="350"/>
    </row>
    <row r="27" spans="1:90" s="350" customFormat="1" ht="15" customHeight="1" x14ac:dyDescent="0.2">
      <c r="A27" s="387" t="s">
        <v>154</v>
      </c>
      <c r="B27" s="372">
        <v>65756267.859999999</v>
      </c>
      <c r="C27" s="372">
        <v>1763643.0299999998</v>
      </c>
      <c r="D27" s="372">
        <v>57469736</v>
      </c>
      <c r="E27" s="372">
        <v>16219240.699999999</v>
      </c>
      <c r="F27" s="372">
        <v>71576475.890000001</v>
      </c>
      <c r="G27" s="372">
        <v>109083010.03999999</v>
      </c>
      <c r="H27" s="372">
        <v>85887303.849999994</v>
      </c>
      <c r="I27" s="372">
        <v>84684178.430000007</v>
      </c>
      <c r="J27" s="372">
        <v>10692731.27</v>
      </c>
      <c r="K27" s="372">
        <v>1135047.55</v>
      </c>
      <c r="L27" s="372">
        <v>20969142.169999998</v>
      </c>
      <c r="M27" s="372">
        <v>1104463.9099999999</v>
      </c>
      <c r="N27" s="372">
        <v>22473937.290000003</v>
      </c>
      <c r="O27" s="372">
        <v>512049823.83000004</v>
      </c>
      <c r="P27" s="372">
        <v>71232105.709999993</v>
      </c>
      <c r="Q27" s="372">
        <v>191822926.94999999</v>
      </c>
      <c r="R27" s="372">
        <v>31730096.239999998</v>
      </c>
      <c r="S27" s="372">
        <v>4930068.72</v>
      </c>
      <c r="T27" s="372">
        <v>186080929.44000003</v>
      </c>
      <c r="U27" s="372">
        <v>48225732</v>
      </c>
      <c r="V27" s="372">
        <v>3557671.72</v>
      </c>
      <c r="W27" s="372">
        <v>104898150.76000001</v>
      </c>
      <c r="X27" s="372">
        <v>15157648.09</v>
      </c>
      <c r="Y27" s="372">
        <v>121881797.06</v>
      </c>
      <c r="Z27" s="372">
        <v>29840872.579999998</v>
      </c>
      <c r="AA27" s="372">
        <v>44161420</v>
      </c>
      <c r="AB27" s="372">
        <v>5094469.03</v>
      </c>
      <c r="AC27" s="372">
        <v>461123958.75</v>
      </c>
      <c r="AD27" s="372">
        <v>2334743.3899999997</v>
      </c>
      <c r="AE27" s="372">
        <v>5604542.6299999999</v>
      </c>
      <c r="AF27" s="372">
        <v>282203987</v>
      </c>
      <c r="AG27" s="372">
        <v>23688740287.720001</v>
      </c>
      <c r="AH27" s="372">
        <v>631072001.25</v>
      </c>
      <c r="AI27" s="372">
        <v>31832841.310000002</v>
      </c>
      <c r="AJ27" s="372">
        <v>7756872</v>
      </c>
      <c r="AK27" s="372">
        <v>49278567</v>
      </c>
      <c r="AL27" s="372">
        <v>137314777.41999999</v>
      </c>
      <c r="AM27" s="372">
        <v>17368446.120000001</v>
      </c>
      <c r="AN27" s="372">
        <v>12233126.099999998</v>
      </c>
      <c r="AO27" s="372">
        <v>180391665.15000004</v>
      </c>
      <c r="AP27" s="372">
        <v>10459560.009999998</v>
      </c>
      <c r="AQ27" s="372">
        <v>55276641</v>
      </c>
      <c r="AR27" s="372">
        <v>52179207.029999994</v>
      </c>
      <c r="AS27" s="372">
        <v>97700423.180000007</v>
      </c>
      <c r="AT27" s="372">
        <v>15362787.789999999</v>
      </c>
      <c r="AU27" s="372">
        <v>38184956.379999995</v>
      </c>
      <c r="AV27" s="372">
        <v>46782132.439999998</v>
      </c>
      <c r="AW27" s="372">
        <v>7675487.6299999999</v>
      </c>
      <c r="AX27" s="372">
        <v>159546785.03999999</v>
      </c>
      <c r="AY27" s="372">
        <v>17209490.280000001</v>
      </c>
      <c r="AZ27" s="372">
        <v>22193255.710000001</v>
      </c>
      <c r="BA27" s="372">
        <v>72510960.089999989</v>
      </c>
      <c r="BB27" s="372">
        <v>15183222.099999998</v>
      </c>
      <c r="BC27" s="372">
        <v>6828270.2799999993</v>
      </c>
      <c r="BD27" s="372">
        <v>52870308.459999993</v>
      </c>
      <c r="BE27" s="372">
        <v>889357835.53000009</v>
      </c>
      <c r="BF27" s="372">
        <v>77768698.260000005</v>
      </c>
      <c r="BG27" s="372">
        <v>5843293.2200000007</v>
      </c>
      <c r="BH27" s="372">
        <v>5961970.8399999999</v>
      </c>
      <c r="BI27" s="372">
        <v>6040785.4700000007</v>
      </c>
      <c r="BJ27" s="372">
        <v>21902315.370000001</v>
      </c>
      <c r="BK27" s="372">
        <v>68407624.949999988</v>
      </c>
      <c r="BL27" s="372">
        <v>6152336.1799999997</v>
      </c>
      <c r="BM27" s="372">
        <v>2521151101.5300002</v>
      </c>
      <c r="BN27" s="372">
        <v>198953838</v>
      </c>
      <c r="BO27" s="372">
        <v>9610043.4499999993</v>
      </c>
      <c r="BP27" s="372">
        <v>131952390</v>
      </c>
      <c r="BQ27" s="372">
        <v>28631015.640000001</v>
      </c>
      <c r="BR27" s="372">
        <v>7539946.169999999</v>
      </c>
      <c r="BS27" s="372">
        <v>6056435</v>
      </c>
      <c r="BT27" s="372">
        <v>29281097</v>
      </c>
      <c r="BU27" s="372">
        <v>56522931.730000004</v>
      </c>
      <c r="BV27" s="372">
        <v>33237650.73</v>
      </c>
      <c r="BW27" s="396">
        <f t="shared" si="1"/>
        <v>32201069502.449989</v>
      </c>
    </row>
    <row r="28" spans="1:90" s="171" customFormat="1" ht="20.100000000000001" customHeight="1" x14ac:dyDescent="0.2">
      <c r="A28" s="311" t="s">
        <v>71</v>
      </c>
      <c r="B28" s="187">
        <v>41683727.280000009</v>
      </c>
      <c r="C28" s="187">
        <v>1995013.0499999998</v>
      </c>
      <c r="D28" s="187">
        <v>24981599</v>
      </c>
      <c r="E28" s="187">
        <v>17072904.279999997</v>
      </c>
      <c r="F28" s="187">
        <v>37203259.630000003</v>
      </c>
      <c r="G28" s="187">
        <v>69349888.549999997</v>
      </c>
      <c r="H28" s="187">
        <v>72695188.359999999</v>
      </c>
      <c r="I28" s="187">
        <v>16964301.75</v>
      </c>
      <c r="J28" s="187">
        <v>7141591.6400000006</v>
      </c>
      <c r="K28" s="187">
        <v>1850722.8500000003</v>
      </c>
      <c r="L28" s="187">
        <v>7665076.290000001</v>
      </c>
      <c r="M28" s="187">
        <v>4066904.4000000004</v>
      </c>
      <c r="N28" s="187">
        <v>6475262.3100000005</v>
      </c>
      <c r="O28" s="187">
        <v>253278173.84000003</v>
      </c>
      <c r="P28" s="187">
        <v>30320308.759999998</v>
      </c>
      <c r="Q28" s="187">
        <v>113685077.41000001</v>
      </c>
      <c r="R28" s="187">
        <v>13531271.359999999</v>
      </c>
      <c r="S28" s="187">
        <v>2005234.35</v>
      </c>
      <c r="T28" s="187">
        <v>19374900.130000003</v>
      </c>
      <c r="U28" s="187">
        <v>24392139</v>
      </c>
      <c r="V28" s="187">
        <v>5693371.8599999985</v>
      </c>
      <c r="W28" s="187">
        <v>15824266.009999998</v>
      </c>
      <c r="X28" s="187">
        <v>8046710.1999999993</v>
      </c>
      <c r="Y28" s="187">
        <v>62406328.619999997</v>
      </c>
      <c r="Z28" s="187">
        <v>36474602.409999996</v>
      </c>
      <c r="AA28" s="187">
        <v>26916937</v>
      </c>
      <c r="AB28" s="187">
        <v>3214303.7199999997</v>
      </c>
      <c r="AC28" s="187">
        <v>213500296.43999994</v>
      </c>
      <c r="AD28" s="187">
        <v>660560.54</v>
      </c>
      <c r="AE28" s="187">
        <v>3376373.0100000002</v>
      </c>
      <c r="AF28" s="187">
        <v>122008195</v>
      </c>
      <c r="AG28" s="187">
        <v>2464717382.3200002</v>
      </c>
      <c r="AH28" s="187">
        <v>268838559.70999998</v>
      </c>
      <c r="AI28" s="187">
        <v>15837337.23</v>
      </c>
      <c r="AJ28" s="187">
        <v>6055052</v>
      </c>
      <c r="AK28" s="187">
        <v>24876088</v>
      </c>
      <c r="AL28" s="187">
        <v>121018899.77</v>
      </c>
      <c r="AM28" s="187">
        <v>8937099.6600000001</v>
      </c>
      <c r="AN28" s="187">
        <v>14694633.02</v>
      </c>
      <c r="AO28" s="187">
        <v>140447639.42000002</v>
      </c>
      <c r="AP28" s="187">
        <v>10001589.43</v>
      </c>
      <c r="AQ28" s="187">
        <v>35335806</v>
      </c>
      <c r="AR28" s="187">
        <v>42684166.130000003</v>
      </c>
      <c r="AS28" s="187">
        <v>68496329.810000002</v>
      </c>
      <c r="AT28" s="187">
        <v>14135888.060000001</v>
      </c>
      <c r="AU28" s="187">
        <v>30705253.179999996</v>
      </c>
      <c r="AV28" s="187">
        <v>30513102.650000002</v>
      </c>
      <c r="AW28" s="187">
        <v>2826735.9299999997</v>
      </c>
      <c r="AX28" s="187">
        <v>75807438.050000012</v>
      </c>
      <c r="AY28" s="187">
        <v>9012141.8599999994</v>
      </c>
      <c r="AZ28" s="187">
        <v>11880886.800000001</v>
      </c>
      <c r="BA28" s="187">
        <v>38943978.100000001</v>
      </c>
      <c r="BB28" s="187">
        <v>7656463.0600000005</v>
      </c>
      <c r="BC28" s="187">
        <v>3388097.96</v>
      </c>
      <c r="BD28" s="187">
        <v>30523224.259999998</v>
      </c>
      <c r="BE28" s="187">
        <v>373722741.81000006</v>
      </c>
      <c r="BF28" s="187">
        <v>26462761.599999998</v>
      </c>
      <c r="BG28" s="187">
        <v>3583565.7900000005</v>
      </c>
      <c r="BH28" s="187">
        <v>3807742.56</v>
      </c>
      <c r="BI28" s="187">
        <v>3038399.09</v>
      </c>
      <c r="BJ28" s="187">
        <v>13679462.92</v>
      </c>
      <c r="BK28" s="187">
        <v>58156777.579999998</v>
      </c>
      <c r="BL28" s="187">
        <v>9392973.6399999987</v>
      </c>
      <c r="BM28" s="187">
        <v>1117735374.8599999</v>
      </c>
      <c r="BN28" s="187">
        <v>93655868</v>
      </c>
      <c r="BO28" s="187">
        <v>10144767.65</v>
      </c>
      <c r="BP28" s="187">
        <v>82635291</v>
      </c>
      <c r="BQ28" s="187">
        <v>14953015.689999999</v>
      </c>
      <c r="BR28" s="187">
        <v>2812792.4499999997</v>
      </c>
      <c r="BS28" s="187">
        <v>5342394</v>
      </c>
      <c r="BT28" s="187">
        <v>27843220</v>
      </c>
      <c r="BU28" s="187">
        <v>46810637.609999999</v>
      </c>
      <c r="BV28" s="187">
        <v>14409720.68</v>
      </c>
      <c r="BW28" s="187">
        <f t="shared" si="1"/>
        <v>6649375788.3900023</v>
      </c>
      <c r="BX28" s="170"/>
      <c r="BY28" s="170"/>
      <c r="BZ28" s="170"/>
      <c r="CA28" s="170"/>
      <c r="CB28" s="170"/>
      <c r="CC28" s="170"/>
      <c r="CD28" s="170"/>
      <c r="CE28" s="170"/>
      <c r="CF28" s="170"/>
      <c r="CG28" s="170"/>
      <c r="CH28" s="170"/>
      <c r="CI28" s="170"/>
      <c r="CJ28" s="170"/>
      <c r="CK28" s="170"/>
      <c r="CL28" s="170"/>
    </row>
    <row r="29" spans="1:90" s="30" customFormat="1" ht="15" thickBot="1" x14ac:dyDescent="0.25">
      <c r="A29" s="312" t="s">
        <v>4</v>
      </c>
      <c r="B29" s="47">
        <v>107439995.14000002</v>
      </c>
      <c r="C29" s="47">
        <v>3758656.0799999996</v>
      </c>
      <c r="D29" s="47">
        <v>82451335</v>
      </c>
      <c r="E29" s="47">
        <v>33292144.979999997</v>
      </c>
      <c r="F29" s="47">
        <v>108779735.52000001</v>
      </c>
      <c r="G29" s="47">
        <v>178432898.58999997</v>
      </c>
      <c r="H29" s="47">
        <v>158582492.20999998</v>
      </c>
      <c r="I29" s="47">
        <v>101648480.18000001</v>
      </c>
      <c r="J29" s="47">
        <v>17834322.91</v>
      </c>
      <c r="K29" s="47">
        <v>2985770.4000000004</v>
      </c>
      <c r="L29" s="47">
        <v>28634218.460000001</v>
      </c>
      <c r="M29" s="47">
        <v>5171368.3100000005</v>
      </c>
      <c r="N29" s="47">
        <v>28949199.600000001</v>
      </c>
      <c r="O29" s="47">
        <v>765327997.67000008</v>
      </c>
      <c r="P29" s="47">
        <v>101552414.47</v>
      </c>
      <c r="Q29" s="47">
        <v>305508004.36000001</v>
      </c>
      <c r="R29" s="47">
        <v>45261367.599999994</v>
      </c>
      <c r="S29" s="47">
        <v>6935303.0700000003</v>
      </c>
      <c r="T29" s="47">
        <v>205455829.57000002</v>
      </c>
      <c r="U29" s="47">
        <v>72617871</v>
      </c>
      <c r="V29" s="47">
        <v>9251043.5799999982</v>
      </c>
      <c r="W29" s="47">
        <v>120722416.77000001</v>
      </c>
      <c r="X29" s="47">
        <v>23204358.289999999</v>
      </c>
      <c r="Y29" s="47">
        <v>184288125.68000001</v>
      </c>
      <c r="Z29" s="47">
        <v>66315474.989999995</v>
      </c>
      <c r="AA29" s="47">
        <v>71078357</v>
      </c>
      <c r="AB29" s="47">
        <v>8308772.75</v>
      </c>
      <c r="AC29" s="47">
        <v>674624255.18999994</v>
      </c>
      <c r="AD29" s="47">
        <v>2995303.9299999997</v>
      </c>
      <c r="AE29" s="47">
        <v>8980915.6400000006</v>
      </c>
      <c r="AF29" s="47">
        <v>404212182</v>
      </c>
      <c r="AG29" s="47">
        <v>26153457670.040001</v>
      </c>
      <c r="AH29" s="47">
        <v>899910560.96000004</v>
      </c>
      <c r="AI29" s="47">
        <v>47670178.540000007</v>
      </c>
      <c r="AJ29" s="47">
        <v>13811924</v>
      </c>
      <c r="AK29" s="47">
        <v>74154655</v>
      </c>
      <c r="AL29" s="47">
        <v>258333677.19</v>
      </c>
      <c r="AM29" s="47">
        <v>26305545.780000001</v>
      </c>
      <c r="AN29" s="47">
        <v>26927759.119999997</v>
      </c>
      <c r="AO29" s="47">
        <v>320839304.57000005</v>
      </c>
      <c r="AP29" s="47">
        <v>20461149.439999998</v>
      </c>
      <c r="AQ29" s="47">
        <v>90612447</v>
      </c>
      <c r="AR29" s="47">
        <v>94863373.159999996</v>
      </c>
      <c r="AS29" s="47">
        <v>166196752.99000001</v>
      </c>
      <c r="AT29" s="47">
        <v>29498675.850000001</v>
      </c>
      <c r="AU29" s="47">
        <v>68890209.559999987</v>
      </c>
      <c r="AV29" s="47">
        <v>77295235.090000004</v>
      </c>
      <c r="AW29" s="47">
        <v>10502223.559999999</v>
      </c>
      <c r="AX29" s="47">
        <v>235354223.09</v>
      </c>
      <c r="AY29" s="47">
        <v>26221632.140000001</v>
      </c>
      <c r="AZ29" s="47">
        <v>34074142.510000005</v>
      </c>
      <c r="BA29" s="47">
        <v>111454938.19</v>
      </c>
      <c r="BB29" s="47">
        <v>22839685.159999996</v>
      </c>
      <c r="BC29" s="47">
        <v>10216368.239999998</v>
      </c>
      <c r="BD29" s="47">
        <v>83393532.719999999</v>
      </c>
      <c r="BE29" s="47">
        <v>1263080577.3400002</v>
      </c>
      <c r="BF29" s="47">
        <v>104231459.86</v>
      </c>
      <c r="BG29" s="47">
        <v>9426859.0100000016</v>
      </c>
      <c r="BH29" s="47">
        <v>9769713.4000000004</v>
      </c>
      <c r="BI29" s="47">
        <v>9079184.5600000005</v>
      </c>
      <c r="BJ29" s="47">
        <v>35581778.289999999</v>
      </c>
      <c r="BK29" s="47">
        <v>126564402.52999999</v>
      </c>
      <c r="BL29" s="47">
        <v>15545309.819999998</v>
      </c>
      <c r="BM29" s="47">
        <v>3638886476.3900003</v>
      </c>
      <c r="BN29" s="47">
        <v>292609706</v>
      </c>
      <c r="BO29" s="47">
        <v>19754811.100000001</v>
      </c>
      <c r="BP29" s="47">
        <v>214587681</v>
      </c>
      <c r="BQ29" s="47">
        <v>43584031.329999998</v>
      </c>
      <c r="BR29" s="47">
        <v>10352738.619999999</v>
      </c>
      <c r="BS29" s="47">
        <v>11398829</v>
      </c>
      <c r="BT29" s="47">
        <v>57124317</v>
      </c>
      <c r="BU29" s="47">
        <v>103333569.34</v>
      </c>
      <c r="BV29" s="47">
        <v>47647371.409999996</v>
      </c>
      <c r="BW29" s="523">
        <f>BW27+BW28</f>
        <v>38850445290.839989</v>
      </c>
      <c r="BX29" s="548"/>
      <c r="BY29" s="201"/>
      <c r="BZ29" s="201"/>
      <c r="CA29" s="201"/>
      <c r="CB29" s="201"/>
      <c r="CC29" s="201"/>
      <c r="CD29" s="201"/>
      <c r="CE29" s="201"/>
      <c r="CF29" s="201"/>
      <c r="CG29" s="201"/>
      <c r="CH29" s="201"/>
      <c r="CI29" s="201"/>
      <c r="CJ29" s="201"/>
      <c r="CK29" s="201"/>
      <c r="CL29" s="201"/>
    </row>
    <row r="30" spans="1:90" ht="15" thickTop="1" x14ac:dyDescent="0.2">
      <c r="A30" s="60"/>
      <c r="AE30" s="36" t="s">
        <v>287</v>
      </c>
      <c r="AG30" s="326"/>
    </row>
    <row r="31" spans="1:90" s="325" customFormat="1" ht="15" x14ac:dyDescent="0.25">
      <c r="A31" s="323"/>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49"/>
      <c r="BY31" s="324"/>
      <c r="BZ31" s="324"/>
      <c r="CA31" s="324"/>
      <c r="CB31" s="324"/>
      <c r="CC31" s="324"/>
      <c r="CD31" s="324"/>
      <c r="CE31" s="324"/>
      <c r="CF31" s="324"/>
      <c r="CG31" s="324"/>
      <c r="CH31" s="324"/>
      <c r="CI31" s="324"/>
      <c r="CJ31" s="324"/>
      <c r="CK31" s="324"/>
      <c r="CL31" s="324"/>
    </row>
    <row r="33" spans="43:72" x14ac:dyDescent="0.2">
      <c r="AQ33" s="453"/>
      <c r="AX33" s="453"/>
      <c r="BT33" s="453"/>
    </row>
    <row r="58" spans="1:1" x14ac:dyDescent="0.2">
      <c r="A58" s="33"/>
    </row>
    <row r="493" spans="1:1" x14ac:dyDescent="0.2">
      <c r="A493" s="54" t="s">
        <v>117</v>
      </c>
    </row>
  </sheetData>
  <phoneticPr fontId="2" type="noConversion"/>
  <printOptions verticalCentered="1"/>
  <pageMargins left="0.74803149606299213" right="0.19685039370078741" top="1.0629921259842521" bottom="0.74803149606299213" header="0.27559055118110237" footer="0.35433070866141736"/>
  <pageSetup scale="92" orientation="landscape" errors="NA" r:id="rId1"/>
  <headerFooter alignWithMargins="0">
    <oddHeader>&amp;L&amp;G&amp;R2013 Yearbook of
Electricity Distributors</oddHeader>
    <oddFooter>&amp;C&amp;P</oddFooter>
  </headerFooter>
  <rowBreaks count="1" manualBreakCount="1">
    <brk id="29" max="88" man="1"/>
  </rowBreaks>
  <colBreaks count="12" manualBreakCount="12">
    <brk id="7" max="34" man="1"/>
    <brk id="13" max="29" man="1"/>
    <brk id="19" max="29" man="1"/>
    <brk id="25" max="29" man="1"/>
    <brk id="31" max="29" man="1"/>
    <brk id="37" max="29" man="1"/>
    <brk id="43" max="29" man="1"/>
    <brk id="49" max="29" man="1"/>
    <brk id="55" max="29" man="1"/>
    <brk id="61" max="29" man="1"/>
    <brk id="67" max="29" man="1"/>
    <brk id="73" max="29"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35"/>
  </sheetPr>
  <dimension ref="A1:CK498"/>
  <sheetViews>
    <sheetView view="pageBreakPreview" zoomScaleNormal="70" zoomScaleSheetLayoutView="100" workbookViewId="0">
      <pane xSplit="2" ySplit="4" topLeftCell="C5" activePane="bottomRight" state="frozen"/>
      <selection activeCell="H27" sqref="H27"/>
      <selection pane="topRight" activeCell="H27" sqref="H27"/>
      <selection pane="bottomLeft" activeCell="H27" sqref="H27"/>
      <selection pane="bottomRight" activeCell="H27" sqref="H27"/>
    </sheetView>
  </sheetViews>
  <sheetFormatPr defaultColWidth="14.140625" defaultRowHeight="14.25" x14ac:dyDescent="0.2"/>
  <cols>
    <col min="1" max="1" width="9.140625" style="17" customWidth="1"/>
    <col min="2" max="2" width="36.28515625" style="137" customWidth="1"/>
    <col min="3" max="39" width="15.5703125" style="48" customWidth="1"/>
    <col min="40" max="40" width="15.5703125" style="48" hidden="1" customWidth="1"/>
    <col min="41" max="89" width="15.5703125" style="48" customWidth="1"/>
    <col min="90" max="16384" width="14.140625" style="17"/>
  </cols>
  <sheetData>
    <row r="1" spans="1:89" s="40" customFormat="1" ht="13.5" customHeight="1" x14ac:dyDescent="0.2">
      <c r="B1" s="142"/>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c r="BD1" s="566"/>
      <c r="BE1" s="566"/>
      <c r="BF1" s="566"/>
      <c r="BG1" s="566"/>
      <c r="BH1" s="566"/>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row>
    <row r="2" spans="1:89" s="40" customFormat="1" ht="13.5" customHeight="1" x14ac:dyDescent="0.2">
      <c r="B2" s="142"/>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c r="CA2" s="566"/>
      <c r="CB2" s="566"/>
      <c r="CC2" s="566"/>
      <c r="CD2" s="566"/>
      <c r="CE2" s="566"/>
      <c r="CF2" s="566"/>
      <c r="CG2" s="566"/>
      <c r="CH2" s="566"/>
      <c r="CI2" s="566"/>
      <c r="CJ2" s="566"/>
      <c r="CK2" s="566"/>
    </row>
    <row r="3" spans="1:89" s="40" customFormat="1" ht="13.5" customHeight="1" x14ac:dyDescent="0.2">
      <c r="B3" s="142"/>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6"/>
      <c r="CC3" s="566"/>
      <c r="CD3" s="566"/>
      <c r="CE3" s="566"/>
      <c r="CF3" s="566"/>
      <c r="CG3" s="566"/>
      <c r="CH3" s="566"/>
      <c r="CI3" s="566"/>
      <c r="CJ3" s="566"/>
      <c r="CK3" s="566"/>
    </row>
    <row r="4" spans="1:89" s="40" customFormat="1" ht="15.75" customHeight="1" x14ac:dyDescent="0.2">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6"/>
      <c r="CA4" s="566"/>
      <c r="CB4" s="566"/>
      <c r="CC4" s="566"/>
      <c r="CD4" s="566"/>
      <c r="CE4" s="566"/>
      <c r="CF4" s="566"/>
      <c r="CG4" s="566"/>
      <c r="CH4" s="566"/>
      <c r="CI4" s="566"/>
      <c r="CJ4" s="566"/>
      <c r="CK4" s="566"/>
    </row>
    <row r="5" spans="1:89" ht="14.25" customHeight="1" x14ac:dyDescent="0.2">
      <c r="B5" s="39"/>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row>
    <row r="6" spans="1:89" ht="6.75" customHeight="1" x14ac:dyDescent="0.2">
      <c r="B6" s="39"/>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row>
    <row r="7" spans="1:89" ht="14.25" customHeight="1" x14ac:dyDescent="0.2">
      <c r="B7" s="13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5"/>
      <c r="CI7" s="144"/>
      <c r="CJ7" s="144"/>
      <c r="CK7" s="144"/>
    </row>
    <row r="8" spans="1:89" ht="14.25" customHeight="1" x14ac:dyDescent="0.2">
      <c r="B8" s="13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5"/>
      <c r="CI8" s="144"/>
      <c r="CJ8" s="144"/>
      <c r="CK8" s="144"/>
    </row>
    <row r="9" spans="1:89" ht="14.25" customHeight="1" x14ac:dyDescent="0.2">
      <c r="B9" s="37"/>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5"/>
      <c r="CI9" s="144"/>
      <c r="CJ9" s="144"/>
      <c r="CK9" s="144"/>
    </row>
    <row r="10" spans="1:89" ht="14.25" customHeight="1" x14ac:dyDescent="0.45">
      <c r="A10" s="160"/>
      <c r="B10" s="134"/>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row>
    <row r="11" spans="1:89" ht="14.25" customHeight="1" x14ac:dyDescent="0.2">
      <c r="B11" s="134"/>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8"/>
      <c r="CI11" s="147"/>
      <c r="CJ11" s="147"/>
      <c r="CK11" s="147"/>
    </row>
    <row r="12" spans="1:89" ht="14.25" customHeight="1" x14ac:dyDescent="0.2">
      <c r="B12" s="38"/>
      <c r="CH12" s="143"/>
    </row>
    <row r="13" spans="1:89" ht="14.25" customHeight="1" x14ac:dyDescent="0.2">
      <c r="B13" s="13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row>
    <row r="14" spans="1:89" ht="14.25" customHeight="1" x14ac:dyDescent="0.2">
      <c r="B14" s="134"/>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8"/>
      <c r="CI14" s="147"/>
      <c r="CJ14" s="147"/>
      <c r="CK14" s="147"/>
    </row>
    <row r="15" spans="1:89" ht="15" customHeight="1" x14ac:dyDescent="0.2">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02"/>
      <c r="CI15" s="149"/>
      <c r="CJ15" s="149"/>
      <c r="CK15" s="149"/>
    </row>
    <row r="16" spans="1:89" ht="14.25" customHeight="1" x14ac:dyDescent="0.2">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1"/>
      <c r="CI16" s="150"/>
      <c r="CJ16" s="150"/>
      <c r="CK16" s="150"/>
    </row>
    <row r="17" spans="1:89" ht="14.25" customHeight="1" x14ac:dyDescent="0.2">
      <c r="B17" s="13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row>
    <row r="18" spans="1:89" ht="14.25" customHeight="1" x14ac:dyDescent="0.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row>
    <row r="19" spans="1:89" ht="14.25" customHeight="1" x14ac:dyDescent="0.2">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row>
    <row r="21" spans="1:89" x14ac:dyDescent="0.2">
      <c r="B21" s="39"/>
    </row>
    <row r="22" spans="1:89" x14ac:dyDescent="0.2">
      <c r="A22" s="153"/>
      <c r="B22" s="37"/>
    </row>
    <row r="23" spans="1:89" x14ac:dyDescent="0.2">
      <c r="A23" s="71"/>
      <c r="B23" s="13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row>
    <row r="24" spans="1:89" hidden="1" x14ac:dyDescent="0.2">
      <c r="A24" s="71"/>
      <c r="B24" s="13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row>
    <row r="25" spans="1:89" x14ac:dyDescent="0.2">
      <c r="A25" s="7"/>
      <c r="B25" s="13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row>
    <row r="26" spans="1:89" x14ac:dyDescent="0.2">
      <c r="A26" s="7"/>
      <c r="B26" s="13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row>
    <row r="27" spans="1:89" x14ac:dyDescent="0.2">
      <c r="A27" s="7"/>
      <c r="B27" s="13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row>
    <row r="28" spans="1:89" x14ac:dyDescent="0.2">
      <c r="A28" s="7"/>
      <c r="B28" s="13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row>
    <row r="29" spans="1:89" x14ac:dyDescent="0.2">
      <c r="A29" s="7"/>
      <c r="B29" s="13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row>
    <row r="30" spans="1:89" x14ac:dyDescent="0.2">
      <c r="A30" s="7"/>
      <c r="B30" s="13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row>
    <row r="31" spans="1:89" x14ac:dyDescent="0.2">
      <c r="A31" s="7"/>
      <c r="B31" s="13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row>
    <row r="32" spans="1:89" x14ac:dyDescent="0.2">
      <c r="A32" s="7"/>
      <c r="B32" s="13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5"/>
      <c r="CI32" s="154"/>
      <c r="CJ32" s="154"/>
      <c r="CK32" s="154"/>
    </row>
    <row r="33" spans="1:89" x14ac:dyDescent="0.2">
      <c r="A33" s="7"/>
      <c r="B33" s="97"/>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5"/>
      <c r="CI33" s="154"/>
      <c r="CJ33" s="154"/>
      <c r="CK33" s="154"/>
    </row>
    <row r="34" spans="1:89" x14ac:dyDescent="0.2">
      <c r="A34" s="7"/>
      <c r="B34" s="132"/>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row>
    <row r="35" spans="1:89" x14ac:dyDescent="0.2">
      <c r="A35" s="7"/>
      <c r="B35" s="132"/>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row>
    <row r="36" spans="1:89" x14ac:dyDescent="0.2">
      <c r="A36" s="7"/>
      <c r="B36" s="7"/>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row>
    <row r="38" spans="1:89" x14ac:dyDescent="0.2">
      <c r="B38" s="157"/>
    </row>
    <row r="498" spans="1:1" x14ac:dyDescent="0.2">
      <c r="A498" s="17" t="s">
        <v>117</v>
      </c>
    </row>
  </sheetData>
  <mergeCells count="87">
    <mergeCell ref="I1:I4"/>
    <mergeCell ref="C1:C4"/>
    <mergeCell ref="D1:D4"/>
    <mergeCell ref="E1:E4"/>
    <mergeCell ref="H1:H4"/>
    <mergeCell ref="G1:G4"/>
    <mergeCell ref="F1:F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Z1:Z4"/>
    <mergeCell ref="AA1:AA4"/>
    <mergeCell ref="AB1:AB4"/>
    <mergeCell ref="AC1:AC4"/>
    <mergeCell ref="AD1:AD4"/>
    <mergeCell ref="AE1:AE4"/>
    <mergeCell ref="AF1:AF4"/>
    <mergeCell ref="AG1:AG4"/>
    <mergeCell ref="AH1:AH4"/>
    <mergeCell ref="AI1:AI4"/>
    <mergeCell ref="AJ1:AJ4"/>
    <mergeCell ref="AK1:AK4"/>
    <mergeCell ref="AL1:AL4"/>
    <mergeCell ref="AM1:AM4"/>
    <mergeCell ref="AN1:AN4"/>
    <mergeCell ref="AO1:AO4"/>
    <mergeCell ref="AP1:AP4"/>
    <mergeCell ref="AQ1:AQ4"/>
    <mergeCell ref="AR1:AR4"/>
    <mergeCell ref="AS1:AS4"/>
    <mergeCell ref="AT1:AT4"/>
    <mergeCell ref="AU1:AU4"/>
    <mergeCell ref="AV1:AV4"/>
    <mergeCell ref="AW1:AW4"/>
    <mergeCell ref="AX1:AX4"/>
    <mergeCell ref="AY1:AY4"/>
    <mergeCell ref="AZ1:AZ4"/>
    <mergeCell ref="BA1:BA4"/>
    <mergeCell ref="BB1:BB4"/>
    <mergeCell ref="BC1:BC4"/>
    <mergeCell ref="BD1:BD4"/>
    <mergeCell ref="BE1:BE4"/>
    <mergeCell ref="BF1:BF4"/>
    <mergeCell ref="BG1:BG4"/>
    <mergeCell ref="BH1:BH4"/>
    <mergeCell ref="BI1:BI4"/>
    <mergeCell ref="BJ1:BJ4"/>
    <mergeCell ref="BK1:BK4"/>
    <mergeCell ref="BL1:BL4"/>
    <mergeCell ref="BM1:BM4"/>
    <mergeCell ref="BN1:BN4"/>
    <mergeCell ref="BO1:BO4"/>
    <mergeCell ref="BP1:BP4"/>
    <mergeCell ref="BQ1:BQ4"/>
    <mergeCell ref="BR1:BR4"/>
    <mergeCell ref="BS1:BS4"/>
    <mergeCell ref="BT1:BT4"/>
    <mergeCell ref="BU1:BU4"/>
    <mergeCell ref="BV1:BV4"/>
    <mergeCell ref="BW1:BW4"/>
    <mergeCell ref="BX1:BX4"/>
    <mergeCell ref="BY1:BY4"/>
    <mergeCell ref="BZ1:BZ4"/>
    <mergeCell ref="CA1:CA4"/>
    <mergeCell ref="CB1:CB4"/>
    <mergeCell ref="CC1:CC4"/>
    <mergeCell ref="CD1:CD4"/>
    <mergeCell ref="CE1:CE4"/>
    <mergeCell ref="CJ1:CJ4"/>
    <mergeCell ref="CK1:CK4"/>
    <mergeCell ref="CF1:CF4"/>
    <mergeCell ref="CG1:CG4"/>
    <mergeCell ref="CH1:CH4"/>
    <mergeCell ref="CI1:CI4"/>
  </mergeCells>
  <phoneticPr fontId="2" type="noConversion"/>
  <printOptions verticalCentered="1"/>
  <pageMargins left="0.74803149606299213" right="0.19685039370078741" top="1.0629921259842521" bottom="0.74803149606299213" header="0.27559055118110237" footer="0.35433070866141736"/>
  <pageSetup orientation="landscape" errors="NA" r:id="rId1"/>
  <headerFooter alignWithMargins="0">
    <oddHeader>&amp;L&amp;G&amp;R2013 Yearbook of
Electricity Distributors</oddHeader>
    <oddFooter>&amp;C&amp;P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37</vt:i4>
      </vt:variant>
    </vt:vector>
  </HeadingPairs>
  <TitlesOfParts>
    <vt:vector size="57" baseType="lpstr">
      <vt:lpstr>Title Page </vt:lpstr>
      <vt:lpstr>Spacer</vt:lpstr>
      <vt:lpstr>ToC </vt:lpstr>
      <vt:lpstr>Notes</vt:lpstr>
      <vt:lpstr>Industry BS</vt:lpstr>
      <vt:lpstr>Industry IS</vt:lpstr>
      <vt:lpstr>Industry Gen</vt:lpstr>
      <vt:lpstr>BS</vt:lpstr>
      <vt:lpstr>Spacer 2</vt:lpstr>
      <vt:lpstr>IS</vt:lpstr>
      <vt:lpstr>Spacer 3</vt:lpstr>
      <vt:lpstr>Ratios</vt:lpstr>
      <vt:lpstr>Spacer 4</vt:lpstr>
      <vt:lpstr>General</vt:lpstr>
      <vt:lpstr>Spacer 5</vt:lpstr>
      <vt:lpstr>Unit SQR</vt:lpstr>
      <vt:lpstr>Spacer 6</vt:lpstr>
      <vt:lpstr>Stats by Customer Class</vt:lpstr>
      <vt:lpstr>Spacer 7</vt:lpstr>
      <vt:lpstr>Glossary</vt:lpstr>
      <vt:lpstr>BS!Print_Area</vt:lpstr>
      <vt:lpstr>General!Print_Area</vt:lpstr>
      <vt:lpstr>Glossary!Print_Area</vt:lpstr>
      <vt:lpstr>'Industry BS'!Print_Area</vt:lpstr>
      <vt:lpstr>'Industry Gen'!Print_Area</vt:lpstr>
      <vt:lpstr>'Industry IS'!Print_Area</vt:lpstr>
      <vt:lpstr>IS!Print_Area</vt:lpstr>
      <vt:lpstr>Notes!Print_Area</vt:lpstr>
      <vt:lpstr>Ratios!Print_Area</vt:lpstr>
      <vt:lpstr>Spacer!Print_Area</vt:lpstr>
      <vt:lpstr>'Spacer 2'!Print_Area</vt:lpstr>
      <vt:lpstr>'Spacer 3'!Print_Area</vt:lpstr>
      <vt:lpstr>'Spacer 4'!Print_Area</vt:lpstr>
      <vt:lpstr>'Spacer 5'!Print_Area</vt:lpstr>
      <vt:lpstr>'Spacer 6'!Print_Area</vt:lpstr>
      <vt:lpstr>'Spacer 7'!Print_Area</vt:lpstr>
      <vt:lpstr>'Stats by Customer Class'!Print_Area</vt:lpstr>
      <vt:lpstr>'Title Page '!Print_Area</vt:lpstr>
      <vt:lpstr>'ToC '!Print_Area</vt:lpstr>
      <vt:lpstr>'Unit SQR'!Print_Area</vt:lpstr>
      <vt:lpstr>BS!Print_Titles</vt:lpstr>
      <vt:lpstr>General!Print_Titles</vt:lpstr>
      <vt:lpstr>Glossary!Print_Titles</vt:lpstr>
      <vt:lpstr>'Industry BS'!Print_Titles</vt:lpstr>
      <vt:lpstr>'Industry Gen'!Print_Titles</vt:lpstr>
      <vt:lpstr>IS!Print_Titles</vt:lpstr>
      <vt:lpstr>Notes!Print_Titles</vt:lpstr>
      <vt:lpstr>Ratios!Print_Titles</vt:lpstr>
      <vt:lpstr>Spacer!Print_Titles</vt:lpstr>
      <vt:lpstr>'Spacer 2'!Print_Titles</vt:lpstr>
      <vt:lpstr>'Spacer 3'!Print_Titles</vt:lpstr>
      <vt:lpstr>'Spacer 4'!Print_Titles</vt:lpstr>
      <vt:lpstr>'Spacer 5'!Print_Titles</vt:lpstr>
      <vt:lpstr>'Spacer 6'!Print_Titles</vt:lpstr>
      <vt:lpstr>'Spacer 7'!Print_Titles</vt:lpstr>
      <vt:lpstr>'Stats by Customer Class'!Print_Titles</vt:lpstr>
      <vt:lpstr>'Unit SQR'!Print_Titles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Yearbook of Electricity Distributors (excel/xlsx)</dc:title>
  <dc:creator>Stephanie Chan</dc:creator>
  <cp:keywords>2013 yearbook, electricity</cp:keywords>
  <cp:lastModifiedBy>Robert Stephen</cp:lastModifiedBy>
  <cp:lastPrinted>2014-07-28T19:19:44Z</cp:lastPrinted>
  <dcterms:created xsi:type="dcterms:W3CDTF">2007-01-22T14:26:35Z</dcterms:created>
  <dcterms:modified xsi:type="dcterms:W3CDTF">2014-08-14T15:24:05Z</dcterms:modified>
</cp:coreProperties>
</file>