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FPS02\Groups\Limited\Performance_Assessment\8. Yearbooks\2018 Yearbook\For Posting\"/>
    </mc:Choice>
  </mc:AlternateContent>
  <workbookProtection workbookAlgorithmName="SHA-512" workbookHashValue="umGnzFqqDOdxRww7Mrr0w5Q6yFaOm2tq94lfaBxcEwfD1MMu/+BR5GcGkT4FOVEHvtR4WJ0FHAhZBMx3XgNRiA==" workbookSaltValue="AH3OdDR7tU8HEE5Uo1ijzg==" workbookSpinCount="100000" lockStructure="1"/>
  <bookViews>
    <workbookView xWindow="10188" yWindow="168" windowWidth="9036" windowHeight="5208" tabRatio="920"/>
  </bookViews>
  <sheets>
    <sheet name="Title" sheetId="1" r:id="rId1"/>
    <sheet name="Table of Contents" sheetId="4" r:id="rId2"/>
    <sheet name="YE Review" sheetId="22" state="hidden" r:id="rId3"/>
    <sheet name="Snapshot" sheetId="20" r:id="rId4"/>
    <sheet name="Balance Sheet" sheetId="5" r:id="rId5"/>
    <sheet name="Balance Sheet Graphs" sheetId="6" r:id="rId6"/>
    <sheet name="Income Statement" sheetId="7" r:id="rId7"/>
    <sheet name="Income Statement Graphs" sheetId="8" r:id="rId8"/>
    <sheet name="Financial Ratios" sheetId="9" r:id="rId9"/>
    <sheet name="Ratios Graphs" sheetId="10" r:id="rId10"/>
    <sheet name="General Information" sheetId="11" r:id="rId11"/>
    <sheet name="General Graphs" sheetId="12" r:id="rId12"/>
    <sheet name="SQRs" sheetId="19" r:id="rId13"/>
    <sheet name="Glossary" sheetId="13" r:id="rId14"/>
    <sheet name="For Charts" sheetId="14" state="hidden" r:id="rId15"/>
    <sheet name="combined trial balance" sheetId="15" state="hidden" r:id="rId16"/>
    <sheet name="TB data" sheetId="16" state="hidden" r:id="rId17"/>
    <sheet name="General" sheetId="17" state="hidden" r:id="rId18"/>
    <sheet name="IS YoY" sheetId="21" state="hidden" r:id="rId19"/>
    <sheet name="BS YoY" sheetId="23" state="hidden" r:id="rId20"/>
  </sheets>
  <definedNames>
    <definedName name="_xlnm.Print_Area" localSheetId="4">'Balance Sheet'!$A$1:$O$34</definedName>
    <definedName name="_xlnm.Print_Area" localSheetId="5">'Balance Sheet Graphs'!$A$1:$AA$39</definedName>
    <definedName name="_xlnm.Print_Area" localSheetId="15">'combined trial balance'!$A$1:$G$152</definedName>
    <definedName name="_xlnm.Print_Area" localSheetId="8">'Financial Ratios'!$A$1:$O$26</definedName>
    <definedName name="_xlnm.Print_Area" localSheetId="17">General!#REF!</definedName>
    <definedName name="_xlnm.Print_Area" localSheetId="11">'General Graphs'!$A$1:$M$36</definedName>
    <definedName name="_xlnm.Print_Area" localSheetId="10">'General Information'!$A$1:$N$16</definedName>
    <definedName name="_xlnm.Print_Area" localSheetId="13">Glossary!$A$1:$Y$55</definedName>
    <definedName name="_xlnm.Print_Area" localSheetId="6">'Income Statement'!$A$1:$N$25</definedName>
    <definedName name="_xlnm.Print_Area" localSheetId="7">'Income Statement Graphs'!$A$1:$M$39</definedName>
    <definedName name="_xlnm.Print_Area" localSheetId="9">'Ratios Graphs'!$A$1:$AP$33</definedName>
    <definedName name="_xlnm.Print_Area" localSheetId="3">Snapshot!$A$1:$W$25</definedName>
    <definedName name="_xlnm.Print_Area" localSheetId="12">SQRs!$A$1:$E$15</definedName>
    <definedName name="_xlnm.Print_Area" localSheetId="1">'Table of Contents'!$A$1:$Y$38</definedName>
    <definedName name="_xlnm.Print_Area" localSheetId="16">'TB data'!$A$1:$E$110</definedName>
    <definedName name="_xlnm.Print_Area" localSheetId="0">Title!$A$1:$X$36</definedName>
    <definedName name="_xlnm.Print_Area" localSheetId="2">'YE Review'!$A$1:$G$25</definedName>
    <definedName name="_xlnm.Print_Titles" localSheetId="15">'combined trial balance'!$1:$4</definedName>
    <definedName name="_xlnm.Print_Titles" localSheetId="17">General!$A:$B</definedName>
    <definedName name="_xlnm.Print_Titles" localSheetId="16">'TB data'!$A:$B</definedName>
    <definedName name="TableName">"Dummy"</definedName>
  </definedNames>
  <calcPr calcId="162913"/>
</workbook>
</file>

<file path=xl/calcChain.xml><?xml version="1.0" encoding="utf-8"?>
<calcChain xmlns="http://schemas.openxmlformats.org/spreadsheetml/2006/main">
  <c r="E4" i="23" l="1"/>
  <c r="E5" i="23"/>
  <c r="E6" i="23"/>
  <c r="E7" i="23"/>
  <c r="E8" i="23"/>
  <c r="E9" i="23"/>
  <c r="E10" i="23"/>
  <c r="E11" i="23"/>
  <c r="E12" i="23"/>
  <c r="E13" i="23"/>
  <c r="E14" i="23"/>
  <c r="E15" i="23"/>
  <c r="E16" i="23"/>
  <c r="D16" i="23"/>
  <c r="C16" i="23"/>
  <c r="Q13" i="22" l="1"/>
  <c r="S13" i="22" s="1"/>
  <c r="E43" i="21" l="1"/>
  <c r="E41" i="21"/>
  <c r="E39" i="21"/>
  <c r="E37" i="21"/>
  <c r="E36" i="21"/>
  <c r="E35" i="21"/>
  <c r="E34" i="21"/>
  <c r="E32" i="21"/>
  <c r="E31" i="21"/>
  <c r="E30" i="21"/>
  <c r="C20" i="21" l="1"/>
  <c r="C16" i="21"/>
  <c r="E16" i="21" s="1"/>
  <c r="C11" i="21"/>
  <c r="E11" i="21" s="1"/>
  <c r="C10" i="21"/>
  <c r="C9" i="21"/>
  <c r="E9" i="21" s="1"/>
  <c r="C6" i="21"/>
  <c r="E6" i="21" s="1"/>
  <c r="C5" i="21"/>
  <c r="C7" i="21" l="1"/>
  <c r="E7" i="21" s="1"/>
  <c r="E5" i="21"/>
  <c r="C12" i="21"/>
  <c r="E12" i="21" s="1"/>
  <c r="E10" i="21"/>
  <c r="C14" i="21" l="1"/>
  <c r="C18" i="21"/>
  <c r="E14" i="21"/>
  <c r="E104" i="16"/>
  <c r="C21" i="21" l="1"/>
  <c r="E21" i="21" s="1"/>
  <c r="E18" i="21"/>
  <c r="D43" i="17" l="1"/>
  <c r="E43" i="17"/>
  <c r="C43" i="17"/>
  <c r="F43" i="17" l="1"/>
  <c r="F42" i="17"/>
  <c r="F41" i="17"/>
  <c r="D104" i="16" l="1"/>
  <c r="C104" i="16"/>
  <c r="N13" i="17" l="1"/>
  <c r="O13" i="17"/>
  <c r="L13" i="17"/>
  <c r="M13" i="17"/>
  <c r="K13" i="17"/>
  <c r="J13" i="17"/>
  <c r="E7" i="17" l="1"/>
  <c r="E8" i="17"/>
  <c r="H13" i="17"/>
  <c r="G13" i="17"/>
  <c r="C13" i="17"/>
  <c r="D13" i="17"/>
  <c r="E13" i="17"/>
  <c r="F13" i="17"/>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G106" i="16"/>
  <c r="I106" i="16"/>
  <c r="H106" i="16"/>
  <c r="G114" i="16"/>
  <c r="G115" i="16"/>
  <c r="D125" i="16"/>
  <c r="F125" i="16"/>
  <c r="G125" i="16"/>
  <c r="H125" i="16"/>
  <c r="J125" i="16"/>
  <c r="K125" i="16"/>
  <c r="L125" i="16"/>
  <c r="M125" i="16"/>
  <c r="B132" i="16"/>
  <c r="F145" i="16"/>
  <c r="C37" i="17" l="1"/>
  <c r="C36" i="17"/>
  <c r="C38" i="17" s="1"/>
  <c r="E33" i="17"/>
  <c r="E45" i="17" s="1"/>
  <c r="D33" i="17"/>
  <c r="D45" i="17" s="1"/>
  <c r="J106" i="16"/>
  <c r="C33" i="17"/>
  <c r="C45" i="17" s="1"/>
  <c r="F33" i="17" l="1"/>
</calcChain>
</file>

<file path=xl/connections.xml><?xml version="1.0" encoding="utf-8"?>
<connections xmlns="http://schemas.openxmlformats.org/spreadsheetml/2006/main">
  <connection id="1" keepAlive="1" name="P-SQL02 P-MasterED VIEW_G2_1_14_DIRPURCHCUSTOMER" type="5" refreshedVersion="6" background="1" saveData="1">
    <dbPr connection="Provider=SQLOLEDB.1;Integrated Security=SSPI;Persist Security Info=True;Initial Catalog=P-MasterED;Data Source=P-SQL02;Use Procedure for Prepare=1;Auto Translate=True;Packet Size=4096;Workstation ID=D8002422D60;Use Encryption for Data=False;Tag with column collation when possible=False" command="&quot;P-MasterED&quot;.&quot;dbo&quot;.&quot;VIEW_G2_1_14_DIRPURCHCUSTOMER&quot;" commandType="3"/>
  </connection>
  <connection id="2" keepAlive="1" name="P-SQL02 P-MasterED VIEW_G2_1_14_SALESSVCCUSTOMER" type="5" refreshedVersion="6" background="1" refreshOnLoad="1" saveData="1">
    <dbPr connection="Provider=SQLOLEDB.1;Integrated Security=SSPI;Persist Security Info=True;Initial Catalog=P-MasterED;Data Source=P-SQL02;Use Procedure for Prepare=1;Auto Translate=True;Packet Size=4096;Workstation ID=D8002422D60;Use Encryption for Data=False;Tag with column collation when possible=False" command="&quot;P-MasterED&quot;.&quot;dbo&quot;.&quot;VIEW_G2_1_14_SALESSVCCUSTOMER&quot;" commandType="3"/>
  </connection>
</connections>
</file>

<file path=xl/sharedStrings.xml><?xml version="1.0" encoding="utf-8"?>
<sst xmlns="http://schemas.openxmlformats.org/spreadsheetml/2006/main" count="1118" uniqueCount="469">
  <si>
    <t>Table of Contents</t>
  </si>
  <si>
    <t>Page</t>
  </si>
  <si>
    <t>Balance Sheet</t>
  </si>
  <si>
    <t>Income Statement</t>
  </si>
  <si>
    <t>Financial Ratios</t>
  </si>
  <si>
    <t>Financial Ratios Graphs</t>
  </si>
  <si>
    <t>General Customer Information</t>
  </si>
  <si>
    <t>General Customer Information Graphs</t>
  </si>
  <si>
    <t>Current Assets</t>
  </si>
  <si>
    <t>ENBRIDGE</t>
  </si>
  <si>
    <t xml:space="preserve">UNION </t>
  </si>
  <si>
    <t>NRG</t>
  </si>
  <si>
    <t>TOTAL</t>
  </si>
  <si>
    <t>Cash</t>
  </si>
  <si>
    <t>Accounts Receivable</t>
  </si>
  <si>
    <t>Gas Inventories</t>
  </si>
  <si>
    <t>Other Current Assets</t>
  </si>
  <si>
    <t>Total Current Assets</t>
  </si>
  <si>
    <t>Non-Current Assets</t>
  </si>
  <si>
    <t>Property, Plant &amp; Equipment</t>
  </si>
  <si>
    <t>Long-Term Investments</t>
  </si>
  <si>
    <t>Deferred Charges</t>
  </si>
  <si>
    <t>Other Non-Current Assets</t>
  </si>
  <si>
    <t>Total Non-Current Assets</t>
  </si>
  <si>
    <t>Current Liabilities</t>
  </si>
  <si>
    <t>Bank Overdraft, Loans and Notes Payable</t>
  </si>
  <si>
    <t>Accounts Payable &amp;  Accrued Liabilities</t>
  </si>
  <si>
    <t>Other Current Liabilities</t>
  </si>
  <si>
    <t>Income Taxes Payable</t>
  </si>
  <si>
    <t>Current Portion of Long-Term Debt</t>
  </si>
  <si>
    <t>Total Current Liabilities</t>
  </si>
  <si>
    <t>Non-Current Liabilities</t>
  </si>
  <si>
    <t>Long-Term Debt</t>
  </si>
  <si>
    <t>Deferred Income Taxes</t>
  </si>
  <si>
    <t>Other Non-Current Liabilities</t>
  </si>
  <si>
    <t>Total Non-Current Liabilities</t>
  </si>
  <si>
    <t>Share Capital &amp; Retained Earnings</t>
  </si>
  <si>
    <t>Operating Revenues</t>
  </si>
  <si>
    <t>Other Income</t>
  </si>
  <si>
    <t>Extraordinary Items</t>
  </si>
  <si>
    <t>Revenues</t>
  </si>
  <si>
    <t>Income Before Income Taxes</t>
  </si>
  <si>
    <t>Net Income</t>
  </si>
  <si>
    <t>INCOME STATEMENT</t>
  </si>
  <si>
    <t>Expenses</t>
  </si>
  <si>
    <t>Note: Reported results include certain non-utility activities that are not regulated by the Ontario Energy Board.</t>
  </si>
  <si>
    <t xml:space="preserve">Gas Cost, Operating and Maintenance </t>
  </si>
  <si>
    <t>Interest</t>
  </si>
  <si>
    <t>Net Income After Taxes</t>
  </si>
  <si>
    <t xml:space="preserve"> </t>
  </si>
  <si>
    <t>UNION</t>
  </si>
  <si>
    <t>Liquidity Ratios</t>
  </si>
  <si>
    <t>Current Ratio</t>
  </si>
  <si>
    <t>(Current Assets/Current Liabilities)</t>
  </si>
  <si>
    <t>Leverage Ratios</t>
  </si>
  <si>
    <t>Debt Ratio</t>
  </si>
  <si>
    <t>Debt to Equity Ratio</t>
  </si>
  <si>
    <t>Interest Coverage</t>
  </si>
  <si>
    <t>(EBIT/Interest Charges)</t>
  </si>
  <si>
    <t>Profitability Ratios</t>
  </si>
  <si>
    <t>Financial Statement Return on Assets</t>
  </si>
  <si>
    <t>(Net Income/Total Assets)</t>
  </si>
  <si>
    <t>Financial Statement Return on Equity</t>
  </si>
  <si>
    <t>(Net Income/Shareholders' Equity)</t>
  </si>
  <si>
    <t>Low Volume</t>
  </si>
  <si>
    <t>Large Volume</t>
  </si>
  <si>
    <t>Service Quality Requirements</t>
  </si>
  <si>
    <t>Long Term Investments</t>
  </si>
  <si>
    <t>Long-term Debt</t>
  </si>
  <si>
    <t>Accounts Receivable - Net</t>
  </si>
  <si>
    <t>Current Portion of Long-term Loan</t>
  </si>
  <si>
    <t>Interest Expense</t>
  </si>
  <si>
    <t>Share Capital Retained Earnings</t>
  </si>
  <si>
    <t>Gas Cost, Operating and Maintenance Expenses</t>
  </si>
  <si>
    <t>Accounts 320+322+323</t>
  </si>
  <si>
    <t>Accounts 338-339</t>
  </si>
  <si>
    <t>Account 300</t>
  </si>
  <si>
    <t>Account 306</t>
  </si>
  <si>
    <t>Accounts 130-131 if debit balance</t>
  </si>
  <si>
    <t>Accounts 152+153</t>
  </si>
  <si>
    <t>Accounts 100-116</t>
  </si>
  <si>
    <t>Accounts 120-123</t>
  </si>
  <si>
    <t>Accounts 170-179</t>
  </si>
  <si>
    <t>Accounts 130-131 if credit balance + 250</t>
  </si>
  <si>
    <t>Accounts 251+252+254+259</t>
  </si>
  <si>
    <t>Accounts 253+255+257+260+263</t>
  </si>
  <si>
    <t>Accounts 258+262</t>
  </si>
  <si>
    <t>Accounts 220-249</t>
  </si>
  <si>
    <t>Accounts 200-216</t>
  </si>
  <si>
    <t>Accounts 132+140-147</t>
  </si>
  <si>
    <t>Accounts 270+271+278+279+290</t>
  </si>
  <si>
    <t xml:space="preserve">Other Income  </t>
  </si>
  <si>
    <t>LOC Data for Year Ended Dec 31st</t>
  </si>
  <si>
    <t>Long Term Debt</t>
  </si>
  <si>
    <t>Billions</t>
  </si>
  <si>
    <t>Equity</t>
  </si>
  <si>
    <t>Net Capital Assets</t>
  </si>
  <si>
    <t>Millions</t>
  </si>
  <si>
    <t>Total Customers</t>
  </si>
  <si>
    <t>Total</t>
  </si>
  <si>
    <t>Total No of Customers</t>
  </si>
  <si>
    <t xml:space="preserve">% of Customers </t>
  </si>
  <si>
    <t>% of Net Capital Assets</t>
  </si>
  <si>
    <t>Interest Coverage Ratio</t>
  </si>
  <si>
    <t>Return on Assets Ratio</t>
  </si>
  <si>
    <t>Return on Equity Ratio</t>
  </si>
  <si>
    <t>INDUSTRY BALANCE SHEET &amp; INCOME  &amp; RETAINED EARNINGS STATEMENT</t>
  </si>
  <si>
    <t>UNION GAS</t>
  </si>
  <si>
    <t>PROPERTY, PLANT &amp;  EQUIPMENT</t>
  </si>
  <si>
    <t>100</t>
  </si>
  <si>
    <t>Utility Plant in Service</t>
  </si>
  <si>
    <t>101</t>
  </si>
  <si>
    <t>Utility Plant Leased to Others</t>
  </si>
  <si>
    <t>102</t>
  </si>
  <si>
    <t>Utility Plant Held for Future Use</t>
  </si>
  <si>
    <t>103</t>
  </si>
  <si>
    <t>Retirement Work In Progress</t>
  </si>
  <si>
    <t>104</t>
  </si>
  <si>
    <t>Utility Plant Acquisition Adjustments</t>
  </si>
  <si>
    <t>105</t>
  </si>
  <si>
    <t>Accumulated Depreciation - Utility Plant</t>
  </si>
  <si>
    <t>106</t>
  </si>
  <si>
    <t>Accumulated Amortization - Utility Plant</t>
  </si>
  <si>
    <t>108</t>
  </si>
  <si>
    <t>Accumulated Amortization - Utility Plant - Acquisition Adjustments</t>
  </si>
  <si>
    <t>110</t>
  </si>
  <si>
    <t>Other Utility Plant</t>
  </si>
  <si>
    <t>111</t>
  </si>
  <si>
    <t>Accumulated Depreciation and  Amortization - Other Utility Plant</t>
  </si>
  <si>
    <t>115</t>
  </si>
  <si>
    <t>Construction Work In Progress - Utility Plant</t>
  </si>
  <si>
    <t>116</t>
  </si>
  <si>
    <t>Other Utility Plant Under Construction</t>
  </si>
  <si>
    <t>TOTAL PPE</t>
  </si>
  <si>
    <t>LONG-TERM INVESTMENTS</t>
  </si>
  <si>
    <t>120</t>
  </si>
  <si>
    <t>Investment in Related Parties</t>
  </si>
  <si>
    <t>121</t>
  </si>
  <si>
    <t>Portfolio Investments</t>
  </si>
  <si>
    <t>123</t>
  </si>
  <si>
    <t>Miscellaneous Special Funds</t>
  </si>
  <si>
    <t>TOTAL LTI</t>
  </si>
  <si>
    <t>CURRENT ASSETS</t>
  </si>
  <si>
    <t>130</t>
  </si>
  <si>
    <t>131</t>
  </si>
  <si>
    <t>Special Deposits</t>
  </si>
  <si>
    <t>132</t>
  </si>
  <si>
    <t>Short-term Investments</t>
  </si>
  <si>
    <t>140</t>
  </si>
  <si>
    <t>Accounts Receivable-Customers</t>
  </si>
  <si>
    <t>141</t>
  </si>
  <si>
    <t>Accounts Receivable-Related Parties</t>
  </si>
  <si>
    <t>142</t>
  </si>
  <si>
    <t>Accounts Receivable-Others</t>
  </si>
  <si>
    <t>145</t>
  </si>
  <si>
    <t>Allowance for Doubtful Accounts</t>
  </si>
  <si>
    <t>147</t>
  </si>
  <si>
    <t>Interest and Dividends Receivable</t>
  </si>
  <si>
    <t xml:space="preserve">Accounts Receivable </t>
  </si>
  <si>
    <t>152</t>
  </si>
  <si>
    <t>Gas in Storage-Available for Sale</t>
  </si>
  <si>
    <t>153</t>
  </si>
  <si>
    <t>Transmission Line Pack Gas</t>
  </si>
  <si>
    <t>150</t>
  </si>
  <si>
    <t>Materials and Supplies</t>
  </si>
  <si>
    <t>151</t>
  </si>
  <si>
    <t>Materials and Supplies-Other</t>
  </si>
  <si>
    <t>160</t>
  </si>
  <si>
    <t>Prepayments</t>
  </si>
  <si>
    <t>162</t>
  </si>
  <si>
    <t>163</t>
  </si>
  <si>
    <t>Current Deferred Income Tax Debits</t>
  </si>
  <si>
    <t>Other Current Asets</t>
  </si>
  <si>
    <t>DEFERRED CHARGES</t>
  </si>
  <si>
    <t>170</t>
  </si>
  <si>
    <t>Unamortized Debt Discount and Expense</t>
  </si>
  <si>
    <t>171</t>
  </si>
  <si>
    <t>Extraordinary Plant Losses</t>
  </si>
  <si>
    <t>172</t>
  </si>
  <si>
    <t>Preliminary Survey and Investigation Charges</t>
  </si>
  <si>
    <t>177</t>
  </si>
  <si>
    <t>Share Capital Expense</t>
  </si>
  <si>
    <t>179</t>
  </si>
  <si>
    <t>Other Deferred Charges - See Schedule 1</t>
  </si>
  <si>
    <t>TOTAL DC</t>
  </si>
  <si>
    <t>OTHER ASSETS</t>
  </si>
  <si>
    <t>180</t>
  </si>
  <si>
    <t>Intangible Assets</t>
  </si>
  <si>
    <t>181</t>
  </si>
  <si>
    <t>Unamortized Deferred Foreign Currency Translation Gains and Losses</t>
  </si>
  <si>
    <t>182</t>
  </si>
  <si>
    <t>Deferred Development Costs</t>
  </si>
  <si>
    <t>183</t>
  </si>
  <si>
    <t>Non-Current Deferred Income Tax Debits</t>
  </si>
  <si>
    <t>&lt;---------------</t>
  </si>
  <si>
    <t>Stockholders' Equity</t>
  </si>
  <si>
    <t>200</t>
  </si>
  <si>
    <t>Preference Shares</t>
  </si>
  <si>
    <t>205</t>
  </si>
  <si>
    <t>Common Shares</t>
  </si>
  <si>
    <t>210</t>
  </si>
  <si>
    <t>Contributed Surplus</t>
  </si>
  <si>
    <t>212</t>
  </si>
  <si>
    <t>Retained Earnings</t>
  </si>
  <si>
    <t>215</t>
  </si>
  <si>
    <t>Appropriations of Retained Earnings</t>
  </si>
  <si>
    <t>216</t>
  </si>
  <si>
    <t>Appraisal Increase Credits</t>
  </si>
  <si>
    <t>TOTAL SE</t>
  </si>
  <si>
    <t>Long term Debt</t>
  </si>
  <si>
    <t>220</t>
  </si>
  <si>
    <t>225</t>
  </si>
  <si>
    <t>Long Term Lease Obligations</t>
  </si>
  <si>
    <t>248</t>
  </si>
  <si>
    <t>Long Term Advances from Related Parties</t>
  </si>
  <si>
    <t>249</t>
  </si>
  <si>
    <t>Other Long Term Debt</t>
  </si>
  <si>
    <t>TOTAL LTD</t>
  </si>
  <si>
    <t>250</t>
  </si>
  <si>
    <t>Loans and Notes Payable</t>
  </si>
  <si>
    <t>251</t>
  </si>
  <si>
    <t>Accounts Payable and Accrued Liabilities</t>
  </si>
  <si>
    <t>252</t>
  </si>
  <si>
    <t>Accounts Payable and Accrued Liabilities-Related Parties</t>
  </si>
  <si>
    <t>254</t>
  </si>
  <si>
    <t>Customers Security Deposits</t>
  </si>
  <si>
    <t>259</t>
  </si>
  <si>
    <t>Other Current and Accrued Liabilities</t>
  </si>
  <si>
    <t>253</t>
  </si>
  <si>
    <t>Dividends Payable</t>
  </si>
  <si>
    <t>255</t>
  </si>
  <si>
    <t>Customers Advances for Construction</t>
  </si>
  <si>
    <t>257</t>
  </si>
  <si>
    <t>Interest Payable and Accrued</t>
  </si>
  <si>
    <t>260</t>
  </si>
  <si>
    <t>Current Deferred Income Tax Credits</t>
  </si>
  <si>
    <t>263</t>
  </si>
  <si>
    <t>Deferred Revenues</t>
  </si>
  <si>
    <t>256</t>
  </si>
  <si>
    <t>Taxes Payable - Current</t>
  </si>
  <si>
    <t xml:space="preserve">Income Taxes Payable </t>
  </si>
  <si>
    <t>258</t>
  </si>
  <si>
    <t>Current Portion of Long Term Debt</t>
  </si>
  <si>
    <t>262</t>
  </si>
  <si>
    <t>Current Long Term Lease Obligations</t>
  </si>
  <si>
    <t>276</t>
  </si>
  <si>
    <t>Accumulated Deferred Income Taxes</t>
  </si>
  <si>
    <t xml:space="preserve">Other Deferred Amounts </t>
  </si>
  <si>
    <t>270</t>
  </si>
  <si>
    <t>Unamortized Debt Premium</t>
  </si>
  <si>
    <t>271</t>
  </si>
  <si>
    <t>Unearned Finance Charges on Customers Accounts Receivable</t>
  </si>
  <si>
    <t>278</t>
  </si>
  <si>
    <t>Contributions and Grants</t>
  </si>
  <si>
    <t>279</t>
  </si>
  <si>
    <t>Other Long Term Liabilities and Deferred Credits</t>
  </si>
  <si>
    <t>290</t>
  </si>
  <si>
    <t>Insurance Provisions</t>
  </si>
  <si>
    <t>REVENUES</t>
  </si>
  <si>
    <t>300</t>
  </si>
  <si>
    <t>307</t>
  </si>
  <si>
    <t>Revenue from Utility Plant Leased to Others</t>
  </si>
  <si>
    <t>308</t>
  </si>
  <si>
    <t>Rent from Utility Plant Leased from Others</t>
  </si>
  <si>
    <t>310</t>
  </si>
  <si>
    <t>Revenue from Other Plant</t>
  </si>
  <si>
    <t>312</t>
  </si>
  <si>
    <t>Non-Gas Operating Revenue</t>
  </si>
  <si>
    <t>313</t>
  </si>
  <si>
    <t>Non-Gas Operating Expense</t>
  </si>
  <si>
    <t>314</t>
  </si>
  <si>
    <t>Income from Investments</t>
  </si>
  <si>
    <t>315</t>
  </si>
  <si>
    <t>Income from Investment in Related Parties</t>
  </si>
  <si>
    <t>316</t>
  </si>
  <si>
    <t>Equity in Earnings</t>
  </si>
  <si>
    <t>324</t>
  </si>
  <si>
    <t>Allowance for Funds Used During Construction - Credit</t>
  </si>
  <si>
    <t>325</t>
  </si>
  <si>
    <t>Gains or Losses on Foreign Exchange, including Amortization</t>
  </si>
  <si>
    <t>333</t>
  </si>
  <si>
    <t>Other Income Deductions</t>
  </si>
  <si>
    <t>319</t>
  </si>
  <si>
    <t>EXPENSES</t>
  </si>
  <si>
    <t>301</t>
  </si>
  <si>
    <t>Operating Expenses</t>
  </si>
  <si>
    <t>302</t>
  </si>
  <si>
    <t>Maintenance Expenses</t>
  </si>
  <si>
    <t>303</t>
  </si>
  <si>
    <t>Depreciation</t>
  </si>
  <si>
    <t>304</t>
  </si>
  <si>
    <t>Amortization</t>
  </si>
  <si>
    <t>305</t>
  </si>
  <si>
    <t>Municipal and Other Taxes</t>
  </si>
  <si>
    <t>311</t>
  </si>
  <si>
    <t>Expense on Other Plant</t>
  </si>
  <si>
    <t>321</t>
  </si>
  <si>
    <t>Amortization of Debt Discount, Premium and  Expense</t>
  </si>
  <si>
    <t>326</t>
  </si>
  <si>
    <t>Amortization of Other Deferred Charges</t>
  </si>
  <si>
    <t>327</t>
  </si>
  <si>
    <t>Interest Expense on Capital Lease Obligations</t>
  </si>
  <si>
    <t>328</t>
  </si>
  <si>
    <t>Amortization of Other Intangible Assets</t>
  </si>
  <si>
    <t>329</t>
  </si>
  <si>
    <t>Government Assistance Directly Credited to Income</t>
  </si>
  <si>
    <t>330</t>
  </si>
  <si>
    <t>Research and  Development Costs</t>
  </si>
  <si>
    <t>331</t>
  </si>
  <si>
    <t>Amortization of Deferred Development Costs</t>
  </si>
  <si>
    <t>Gas Cost Operating and Maintenance Expenses</t>
  </si>
  <si>
    <t>320</t>
  </si>
  <si>
    <t>Interest on Long-term Debt</t>
  </si>
  <si>
    <t>322</t>
  </si>
  <si>
    <t>Interest on Amounts Due to Related Parties</t>
  </si>
  <si>
    <t>`</t>
  </si>
  <si>
    <t>323</t>
  </si>
  <si>
    <t>Other Interest Expense</t>
  </si>
  <si>
    <t>306</t>
  </si>
  <si>
    <t>Income Taxes</t>
  </si>
  <si>
    <t>338</t>
  </si>
  <si>
    <t>339</t>
  </si>
  <si>
    <t>Extraordinary Items  Tax Effect</t>
  </si>
  <si>
    <t>NET INCOME</t>
  </si>
  <si>
    <t>Account</t>
  </si>
  <si>
    <t>Description</t>
  </si>
  <si>
    <t>Enbridge Gas Distribution</t>
  </si>
  <si>
    <t>Union Gas Limited</t>
  </si>
  <si>
    <t>Enbridge</t>
  </si>
  <si>
    <t>Union</t>
  </si>
  <si>
    <t>GAS SQR 2.1.9</t>
  </si>
  <si>
    <t>Casl Average Service Level</t>
  </si>
  <si>
    <t>Ar Average Abandon Rate</t>
  </si>
  <si>
    <t>Mrpm Avg Reading Performance</t>
  </si>
  <si>
    <t>Amwdtp Avg Appts Met</t>
  </si>
  <si>
    <t>Trma Avg Missed Appts Rate</t>
  </si>
  <si>
    <t>Ecrwoh Avg Emerg Calls Respond</t>
  </si>
  <si>
    <t>Ndpawr Avg Written Reqd</t>
  </si>
  <si>
    <t>Ndtrac Avg Days To Reconnect</t>
  </si>
  <si>
    <t>N/A</t>
  </si>
  <si>
    <t>UPDATE TRMA FOR UNION</t>
  </si>
  <si>
    <t>Spoke to Jack Howley Apr 27, 2011: No written conplaints for NRG</t>
  </si>
  <si>
    <t>TRMA calculation</t>
  </si>
  <si>
    <t>Did not call within 2 hrs</t>
  </si>
  <si>
    <t>Total missed appointments</t>
  </si>
  <si>
    <t>UNION - REVISED FOR DID CALL WITHIN 2 HOURS</t>
  </si>
  <si>
    <t xml:space="preserve"> Consumers on System Gas</t>
  </si>
  <si>
    <t xml:space="preserve"> Consumers with marketer</t>
  </si>
  <si>
    <t>Not used</t>
  </si>
  <si>
    <t xml:space="preserve">GAS RRR Form 2.1.3 </t>
  </si>
  <si>
    <t>NRG Jan 31</t>
  </si>
  <si>
    <t>Low volume</t>
  </si>
  <si>
    <t>Large volume</t>
  </si>
  <si>
    <t>Total Customers (System Gas + Retailer)</t>
  </si>
  <si>
    <t>Ask GD for total</t>
  </si>
  <si>
    <t>Total Assets (removing negative cash for Enbridge/Union)</t>
  </si>
  <si>
    <t>Before adding negative cash</t>
  </si>
  <si>
    <t>TRIAL BALANCE</t>
  </si>
  <si>
    <t>COMBINED TRIAL BALANCE</t>
  </si>
  <si>
    <t>SUM of low and large</t>
  </si>
  <si>
    <t>Total Debt</t>
  </si>
  <si>
    <t>Accounts 130-131 if credit balance + 220-249 + 250 + 258 + 262</t>
  </si>
  <si>
    <t>(Total Debt/Total Assets)</t>
  </si>
  <si>
    <t>(Total Debt/Shareholders' Equity)</t>
  </si>
  <si>
    <t>Accounts 150+151+160-163 + 256 if debit balance</t>
  </si>
  <si>
    <t>Includes Income taxes recoverable in Acct. 256</t>
  </si>
  <si>
    <t>Account 256 if credit balance</t>
  </si>
  <si>
    <t>Account 276 if credit balance</t>
  </si>
  <si>
    <t>Accounts 180-183 + 276 if debit balance</t>
  </si>
  <si>
    <t>Income Taxes (Current and Deferred)</t>
  </si>
  <si>
    <t>Did call within 2 hrs</t>
  </si>
  <si>
    <t xml:space="preserve">*There are five small gas companies that are exempt from rate regulation under the OEB Act, as well as two municipally owned gas companies (City of Kitchener and City of Kingston) that are not rate regulated by the OEB.  </t>
  </si>
  <si>
    <t xml:space="preserve">Gas Cost, Operating and maintenance </t>
  </si>
  <si>
    <t>Net Income (Loss)</t>
  </si>
  <si>
    <t>Total Volumes</t>
  </si>
  <si>
    <t>Residential</t>
  </si>
  <si>
    <t>Non-Residential</t>
  </si>
  <si>
    <t>Million cubic meters</t>
  </si>
  <si>
    <t>Gas Volumes</t>
  </si>
  <si>
    <t>% of Volumes</t>
  </si>
  <si>
    <t>In million cubic meters</t>
  </si>
  <si>
    <t>For year ended December 31</t>
  </si>
  <si>
    <t>Financial Item / Metric</t>
  </si>
  <si>
    <t xml:space="preserve">Depreciation </t>
  </si>
  <si>
    <t>Depreciation Expense ($)</t>
  </si>
  <si>
    <t>Accounts 307+308+310+312-316+319+324+325+333</t>
  </si>
  <si>
    <t>Depreciation Expense</t>
  </si>
  <si>
    <t>Accounts 303+304</t>
  </si>
  <si>
    <t>Accounts 301+302+305+311+321+326-331</t>
  </si>
  <si>
    <t>Cross-Reference to Uniform System of Accounts for Gas Utilities</t>
  </si>
  <si>
    <t>DP customers with large volume marketers</t>
  </si>
  <si>
    <t>Industry Metrics Snapshot</t>
  </si>
  <si>
    <t>REQUEST FROM GAS DX - to publish in YB</t>
  </si>
  <si>
    <t>Not publish in YB</t>
  </si>
  <si>
    <t>Publish System Gas info in YB</t>
  </si>
  <si>
    <t>Does not include some DP customers which need to be requested</t>
  </si>
  <si>
    <t>confirm above</t>
  </si>
  <si>
    <t>EPCOR NATURAL GAS</t>
  </si>
  <si>
    <t>ENBRIDGE GAS</t>
  </si>
  <si>
    <t>Insert column 2nd to the right and copy and paste as values for last year figures</t>
  </si>
  <si>
    <t>EPCOR</t>
  </si>
  <si>
    <t xml:space="preserve">The OEB provides this Yearbook of Natural Gas Distributors to publish the financial and operational information collected from regulated natural gas distributors. It is compiled from data submitted by the distributors through the OEB's Reporting and Record-Keeping Requirements. </t>
  </si>
  <si>
    <t>Diff</t>
  </si>
  <si>
    <t>DP customers not with marketer or a large volume marketers</t>
  </si>
  <si>
    <t>Natural Resource Gas Limited (NRG) was acquired by EPCOR Natural Gas Limited Partnership.</t>
  </si>
  <si>
    <t>Mergers &amp; Acquisitions during 2018</t>
  </si>
  <si>
    <t>Net income increased due to a decrease in operating expenses by 4% offset by a decrease operating revenues by 1%. The decrease in revenues was driven by lower natural gas prices. This resulted in an industry return on equity of 11.45%.</t>
  </si>
  <si>
    <t>lower gas prices, lower operating</t>
  </si>
  <si>
    <t>lower gas prices</t>
  </si>
  <si>
    <t>YoY Difference</t>
  </si>
  <si>
    <t>Enbridge Gas</t>
  </si>
  <si>
    <t>EN: emission allowances for Cap and Trade</t>
  </si>
  <si>
    <t>Yearbook of</t>
  </si>
  <si>
    <t>Published on August 15, 2019</t>
  </si>
  <si>
    <t>Gas Distributors</t>
  </si>
  <si>
    <t>Background on Statistical Yearbook 
of Natural Gas Distributors</t>
  </si>
  <si>
    <r>
      <t>The Ontario Energy Board (</t>
    </r>
    <r>
      <rPr>
        <b/>
        <sz val="11"/>
        <color theme="1" tint="0.249977111117893"/>
        <rFont val="Arial"/>
        <family val="2"/>
      </rPr>
      <t>OEB</t>
    </r>
    <r>
      <rPr>
        <sz val="11"/>
        <color theme="1" tint="0.249977111117893"/>
        <rFont val="Arial"/>
        <family val="2"/>
      </rPr>
      <t>) is the regulator of Ontario's natural gas and electricity sectors. In the natural gas sector, the OEB reviews and approves rates proposed to be charged to customers by regulated natural gas distributors.* The OEB licenses all marketers who sell natural gas to residential and small commercial customers.</t>
    </r>
  </si>
  <si>
    <t>Balance Sheet Graphs</t>
  </si>
  <si>
    <t>Income Statement Graphs</t>
  </si>
  <si>
    <t>Cross-Reference to Uniform System of Accounts</t>
  </si>
  <si>
    <t>Net Income ($)</t>
  </si>
  <si>
    <t>Net Property, Plant and Equipment ($)</t>
  </si>
  <si>
    <r>
      <rPr>
        <vertAlign val="superscript"/>
        <sz val="8"/>
        <color theme="1" tint="0.34998626667073579"/>
        <rFont val="Arial"/>
        <family val="2"/>
      </rPr>
      <t xml:space="preserve">1 </t>
    </r>
    <r>
      <rPr>
        <sz val="8"/>
        <color theme="1" tint="0.34998626667073579"/>
        <rFont val="Arial"/>
        <family val="2"/>
      </rPr>
      <t>Operating revenues include revenues derived from utility operations.</t>
    </r>
  </si>
  <si>
    <r>
      <rPr>
        <vertAlign val="superscript"/>
        <sz val="8"/>
        <color theme="1" tint="0.34998626667073579"/>
        <rFont val="Arial"/>
        <family val="2"/>
      </rPr>
      <t>2</t>
    </r>
    <r>
      <rPr>
        <sz val="8"/>
        <color theme="1" tint="0.34998626667073579"/>
        <rFont val="Arial"/>
        <family val="2"/>
      </rPr>
      <t xml:space="preserve"> ROE is calculated as the sum of gas utilities' net income divided by total shareholders' equity. </t>
    </r>
  </si>
  <si>
    <r>
      <rPr>
        <vertAlign val="superscript"/>
        <sz val="8"/>
        <color theme="1" tint="0.34998626667073579"/>
        <rFont val="Arial"/>
        <family val="2"/>
      </rPr>
      <t>3</t>
    </r>
    <r>
      <rPr>
        <sz val="8"/>
        <color theme="1" tint="0.34998626667073579"/>
        <rFont val="Arial"/>
        <family val="2"/>
      </rPr>
      <t xml:space="preserve"> Operating expenses includes gas cost, operating and maintenance expenses.</t>
    </r>
  </si>
  <si>
    <r>
      <rPr>
        <vertAlign val="superscript"/>
        <sz val="8"/>
        <color theme="1" tint="0.34998626667073579"/>
        <rFont val="Arial"/>
        <family val="2"/>
      </rPr>
      <t xml:space="preserve">4 </t>
    </r>
    <r>
      <rPr>
        <sz val="8"/>
        <color theme="1" tint="0.34998626667073579"/>
        <rFont val="Arial"/>
        <family val="2"/>
      </rPr>
      <t xml:space="preserve">Total customers include system gas customers and direct purchase customers of gas marketers licensed by the OEB. </t>
    </r>
  </si>
  <si>
    <r>
      <rPr>
        <vertAlign val="superscript"/>
        <sz val="8"/>
        <color theme="1" tint="0.34998626667073579"/>
        <rFont val="Arial"/>
        <family val="2"/>
      </rPr>
      <t>5</t>
    </r>
    <r>
      <rPr>
        <sz val="8"/>
        <color theme="1" tint="0.34998626667073579"/>
        <rFont val="Arial"/>
        <family val="2"/>
      </rPr>
      <t xml:space="preserve"> Annual gas volumes include quantities of gas sold to system gas customers and quantities of gas delivered to direct purchase customers. </t>
    </r>
  </si>
  <si>
    <t>Key Metrics Overview of Ontario Natural Gas Distributors’ Sector
of Electricity Distributors</t>
  </si>
  <si>
    <t>Balance Sheet
as of
December 31</t>
  </si>
  <si>
    <t>$</t>
  </si>
  <si>
    <t>Total Assets</t>
  </si>
  <si>
    <t>Total Liabilities</t>
  </si>
  <si>
    <t>Shareholders' Equity</t>
  </si>
  <si>
    <t>Liabilities &amp; Shareholders' Equity</t>
  </si>
  <si>
    <t>Union Gas</t>
  </si>
  <si>
    <t>EPCOR Natural Gas</t>
  </si>
  <si>
    <t>Industry</t>
  </si>
  <si>
    <t>Enbdridge Gas</t>
  </si>
  <si>
    <r>
      <t xml:space="preserve">Operating Revenues ($) </t>
    </r>
    <r>
      <rPr>
        <vertAlign val="superscript"/>
        <sz val="11"/>
        <color theme="1" tint="0.249977111117893"/>
        <rFont val="Arial"/>
        <family val="2"/>
      </rPr>
      <t>1</t>
    </r>
  </si>
  <si>
    <r>
      <t xml:space="preserve">Return on Shareholders’ Equity (%) </t>
    </r>
    <r>
      <rPr>
        <vertAlign val="superscript"/>
        <sz val="11"/>
        <color theme="1" tint="0.249977111117893"/>
        <rFont val="Arial"/>
        <family val="2"/>
      </rPr>
      <t>2</t>
    </r>
  </si>
  <si>
    <r>
      <t xml:space="preserve">Operating Expenses ($) </t>
    </r>
    <r>
      <rPr>
        <vertAlign val="superscript"/>
        <sz val="11"/>
        <color theme="1" tint="0.249977111117893"/>
        <rFont val="Arial"/>
        <family val="2"/>
      </rPr>
      <t>3</t>
    </r>
  </si>
  <si>
    <r>
      <t xml:space="preserve">Number of Customers </t>
    </r>
    <r>
      <rPr>
        <vertAlign val="superscript"/>
        <sz val="11"/>
        <color theme="1" tint="0.249977111117893"/>
        <rFont val="Arial"/>
        <family val="2"/>
      </rPr>
      <t>4</t>
    </r>
  </si>
  <si>
    <r>
      <t xml:space="preserve">Gas Volumes (in million cubic meters) </t>
    </r>
    <r>
      <rPr>
        <vertAlign val="superscript"/>
        <sz val="11"/>
        <color theme="1" tint="0.249977111117893"/>
        <rFont val="Arial"/>
        <family val="2"/>
      </rPr>
      <t>5</t>
    </r>
  </si>
  <si>
    <t>Related Uniform System of Accounts (RRR 2.1.7)</t>
  </si>
  <si>
    <t>Financial Statement Line Items</t>
  </si>
  <si>
    <t xml:space="preserve">Net capital assets decreased slightly by 2% due to a decrease in intangible assets. Number of customers have been fairly stable over the years with a slight increase of 1% for 2018. The industry consumption increased by 6%. </t>
  </si>
  <si>
    <t>Financial Performance</t>
  </si>
  <si>
    <t>Operational Performance</t>
  </si>
  <si>
    <t>Income Statement
For the Year Ended
December 31</t>
  </si>
  <si>
    <r>
      <t xml:space="preserve">Total Number of Customers </t>
    </r>
    <r>
      <rPr>
        <b/>
        <vertAlign val="superscript"/>
        <sz val="11"/>
        <color theme="1" tint="0.249977111117893"/>
        <rFont val="Arial"/>
        <family val="2"/>
      </rPr>
      <t>1</t>
    </r>
  </si>
  <si>
    <r>
      <t xml:space="preserve">System Gas Customers </t>
    </r>
    <r>
      <rPr>
        <b/>
        <vertAlign val="superscript"/>
        <sz val="11"/>
        <color theme="1" tint="0.249977111117893"/>
        <rFont val="Arial"/>
        <family val="2"/>
      </rPr>
      <t>1</t>
    </r>
  </si>
  <si>
    <r>
      <rPr>
        <vertAlign val="superscript"/>
        <sz val="8"/>
        <color theme="1" tint="0.34998626667073579"/>
        <rFont val="Arial"/>
        <family val="2"/>
      </rPr>
      <t>1</t>
    </r>
    <r>
      <rPr>
        <sz val="8"/>
        <color theme="1" tint="0.34998626667073579"/>
        <rFont val="Calibri"/>
        <family val="2"/>
        <scheme val="minor"/>
      </rPr>
      <t xml:space="preserve"> </t>
    </r>
    <r>
      <rPr>
        <sz val="8"/>
        <color theme="1" tint="0.34998626667073579"/>
        <rFont val="Arial"/>
        <family val="2"/>
      </rPr>
      <t xml:space="preserve">System Gas Customers (subset of Total Customers) refer to customers who purchase gas supply from their utility. 
  Low Volume Customer - Less than 50,000 cubic meters/year. 
  Large Volume Customer - Greater than 50,000 cubic meters/year.   </t>
    </r>
  </si>
  <si>
    <r>
      <rPr>
        <vertAlign val="superscript"/>
        <sz val="8"/>
        <color theme="1" tint="0.34998626667073579"/>
        <rFont val="Arial"/>
        <family val="2"/>
      </rPr>
      <t>2</t>
    </r>
    <r>
      <rPr>
        <sz val="8"/>
        <color theme="1" tint="0.34998626667073579"/>
        <rFont val="Arial"/>
        <family val="2"/>
      </rPr>
      <t xml:space="preserve"> Annual gas volumes include quantities of gas sold to system gas customers and quantities of gas delivered to direct purchase customers. </t>
    </r>
  </si>
  <si>
    <r>
      <rPr>
        <vertAlign val="superscript"/>
        <sz val="8"/>
        <color theme="1" tint="0.34998626667073579"/>
        <rFont val="Arial"/>
        <family val="2"/>
      </rPr>
      <t xml:space="preserve">1 </t>
    </r>
    <r>
      <rPr>
        <sz val="8"/>
        <color theme="1" tint="0.34998626667073579"/>
        <rFont val="Arial"/>
        <family val="2"/>
      </rPr>
      <t xml:space="preserve">Total number of customers include system gas customers who purchase gas supply from their utility and direct purchase customers of marketers licensed by the OEB. </t>
    </r>
  </si>
  <si>
    <r>
      <t xml:space="preserve">Total Volumes </t>
    </r>
    <r>
      <rPr>
        <b/>
        <vertAlign val="superscript"/>
        <sz val="11"/>
        <color theme="1" tint="0.249977111117893"/>
        <rFont val="Arial"/>
        <family val="2"/>
      </rPr>
      <t>2</t>
    </r>
  </si>
  <si>
    <r>
      <t xml:space="preserve">Call Answering Service Level 
</t>
    </r>
    <r>
      <rPr>
        <sz val="10"/>
        <color theme="1" tint="0.34998626667073579"/>
        <rFont val="Arial"/>
        <family val="2"/>
      </rPr>
      <t>(OEB Minimum Standard: 75%)</t>
    </r>
  </si>
  <si>
    <r>
      <t xml:space="preserve">Number of Calls Abandon Rate 
</t>
    </r>
    <r>
      <rPr>
        <sz val="10"/>
        <color theme="1" tint="0.34998626667073579"/>
        <rFont val="Arial"/>
        <family val="2"/>
      </rPr>
      <t>(OEB Standard: not exceed 10%)</t>
    </r>
  </si>
  <si>
    <r>
      <t xml:space="preserve">Meter Reading Performance 
</t>
    </r>
    <r>
      <rPr>
        <sz val="10"/>
        <color theme="1" tint="0.34998626667073579"/>
        <rFont val="Arial"/>
        <family val="2"/>
      </rPr>
      <t>(OEB Standard: not exceed 0.5%)</t>
    </r>
  </si>
  <si>
    <r>
      <t>Appointments Met within Designated Time Period</t>
    </r>
    <r>
      <rPr>
        <sz val="11"/>
        <color theme="1" tint="0.249977111117893"/>
        <rFont val="Arial"/>
        <family val="2"/>
      </rPr>
      <t xml:space="preserve"> 
</t>
    </r>
    <r>
      <rPr>
        <sz val="10"/>
        <color theme="1" tint="0.34998626667073579"/>
        <rFont val="Arial"/>
        <family val="2"/>
      </rPr>
      <t>(OEB Minimum Standard: 85%)</t>
    </r>
  </si>
  <si>
    <r>
      <t xml:space="preserve">Time to Reschedule Missed Appointments 
</t>
    </r>
    <r>
      <rPr>
        <sz val="10"/>
        <color theme="1" tint="0.34998626667073579"/>
        <rFont val="Arial"/>
        <family val="2"/>
      </rPr>
      <t>(OEB Standard: 100%)</t>
    </r>
  </si>
  <si>
    <r>
      <t xml:space="preserve">Emergency Calls Responded within One Hour 
</t>
    </r>
    <r>
      <rPr>
        <sz val="10"/>
        <color theme="1" tint="0.34998626667073579"/>
        <rFont val="Arial"/>
        <family val="2"/>
      </rPr>
      <t>(OEB Minimum Standard: 90%)</t>
    </r>
  </si>
  <si>
    <r>
      <t xml:space="preserve">Number of Days to Provide a Written Response 
</t>
    </r>
    <r>
      <rPr>
        <sz val="10"/>
        <color theme="1" tint="0.34998626667073579"/>
        <rFont val="Arial"/>
        <family val="2"/>
      </rPr>
      <t>(OEB Minimum Standard: 80%)</t>
    </r>
  </si>
  <si>
    <r>
      <t xml:space="preserve">Number of Days to Reconnect a Customer 
</t>
    </r>
    <r>
      <rPr>
        <sz val="10"/>
        <color theme="1" tint="0.34998626667073579"/>
        <rFont val="Arial"/>
        <family val="2"/>
      </rPr>
      <t>(OEB Minimum Standard: 85%)</t>
    </r>
  </si>
  <si>
    <t>Metric</t>
  </si>
  <si>
    <r>
      <rPr>
        <sz val="16"/>
        <color theme="1" tint="0.499984740745262"/>
        <rFont val="Arial"/>
        <family val="2"/>
      </rPr>
      <t>Glossary of Terms</t>
    </r>
    <r>
      <rPr>
        <sz val="16"/>
        <color theme="1" tint="0.249977111117893"/>
        <rFont val="Arial"/>
        <family val="2"/>
      </rPr>
      <t xml:space="preserve"> </t>
    </r>
    <r>
      <rPr>
        <sz val="16"/>
        <color rgb="FFD73A0F"/>
        <rFont val="Arial"/>
        <family val="2"/>
      </rPr>
      <t xml:space="preserve"> |</t>
    </r>
    <r>
      <rPr>
        <b/>
        <sz val="14"/>
        <color rgb="FFD73A0F"/>
        <rFont val="Arial"/>
        <family val="2"/>
      </rPr>
      <t xml:space="preserve"> </t>
    </r>
    <r>
      <rPr>
        <b/>
        <sz val="12"/>
        <color rgb="FFD73A0F"/>
        <rFont val="Arial"/>
        <family val="2"/>
      </rPr>
      <t>Service Quality Requirements</t>
    </r>
  </si>
  <si>
    <r>
      <rPr>
        <b/>
        <sz val="11"/>
        <color theme="1" tint="0.249977111117893"/>
        <rFont val="Arial"/>
        <family val="2"/>
      </rPr>
      <t xml:space="preserve">Call Answering Service Level </t>
    </r>
    <r>
      <rPr>
        <sz val="11"/>
        <color theme="1" tint="0.249977111117893"/>
        <rFont val="Arial"/>
        <family val="2"/>
      </rPr>
      <t xml:space="preserve">is the percentage of calls to the general inquiry phone number, including IVR calls, that are answered within 30 seconds. Must be met 75% of the time.
</t>
    </r>
    <r>
      <rPr>
        <b/>
        <sz val="11"/>
        <color theme="1" tint="0.249977111117893"/>
        <rFont val="Arial"/>
        <family val="2"/>
      </rPr>
      <t xml:space="preserve">
Calls Abandon Rate</t>
    </r>
    <r>
      <rPr>
        <sz val="11"/>
        <color theme="1" tint="0.249977111117893"/>
        <rFont val="Arial"/>
        <family val="2"/>
      </rPr>
      <t xml:space="preserve"> is the percentage of callers that hang up before they reach a live operator. Must be less than 10%.
</t>
    </r>
    <r>
      <rPr>
        <b/>
        <sz val="11"/>
        <color theme="1" tint="0.249977111117893"/>
        <rFont val="Arial"/>
        <family val="2"/>
      </rPr>
      <t>Meter Reading Performance</t>
    </r>
    <r>
      <rPr>
        <sz val="11"/>
        <color theme="1" tint="0.249977111117893"/>
        <rFont val="Arial"/>
        <family val="2"/>
      </rPr>
      <t xml:space="preserve"> is the percentage of meters with no read for four consecutive months. Must be less than 0.5%.
</t>
    </r>
    <r>
      <rPr>
        <b/>
        <sz val="11"/>
        <color theme="1" tint="0.249977111117893"/>
        <rFont val="Arial"/>
        <family val="2"/>
      </rPr>
      <t xml:space="preserve">
Appointments Met Within the Designated Time Period </t>
    </r>
    <r>
      <rPr>
        <sz val="11"/>
        <color theme="1" tint="0.249977111117893"/>
        <rFont val="Arial"/>
        <family val="2"/>
      </rPr>
      <t xml:space="preserve">is the percentage of appointments, including meter related or other customer related work, that are met within their 4 hour scheduled time/date as arranged with the customer. Must be met 85% of the time.
</t>
    </r>
    <r>
      <rPr>
        <b/>
        <sz val="11"/>
        <color theme="1" tint="0.249977111117893"/>
        <rFont val="Arial"/>
        <family val="2"/>
      </rPr>
      <t>Time to Reschedule a Missed Appointment</t>
    </r>
    <r>
      <rPr>
        <sz val="11"/>
        <color theme="1" tint="0.249977111117893"/>
        <rFont val="Arial"/>
        <family val="2"/>
      </rPr>
      <t xml:space="preserve"> is the percentage of missed appointments that the customer is contacted within 2 hours of the end of the original appointment time to reschedule the appointment. Must be met 100% of the time.
</t>
    </r>
    <r>
      <rPr>
        <b/>
        <sz val="11"/>
        <color theme="1" tint="0.249977111117893"/>
        <rFont val="Arial"/>
        <family val="2"/>
      </rPr>
      <t>Emergency Calls Responded to Within One Hour</t>
    </r>
    <r>
      <rPr>
        <sz val="11"/>
        <color theme="1" tint="0.249977111117893"/>
        <rFont val="Arial"/>
        <family val="2"/>
      </rPr>
      <t xml:space="preserve"> is the percentage of customers that received an on-site response within 60 minutes of their emergency call reaching a live person. Must be met 90% of the time.
</t>
    </r>
    <r>
      <rPr>
        <b/>
        <sz val="11"/>
        <color theme="1" tint="0.249977111117893"/>
        <rFont val="Arial"/>
        <family val="2"/>
      </rPr>
      <t>Number of Days to Provide a Written Response</t>
    </r>
    <r>
      <rPr>
        <sz val="11"/>
        <color theme="1" tint="0.249977111117893"/>
        <rFont val="Arial"/>
        <family val="2"/>
      </rPr>
      <t xml:space="preserve"> is the percentage of customers that receive a written response within 10 days of the distributor receiving the complaint. Must be met 80% of the time.
</t>
    </r>
    <r>
      <rPr>
        <b/>
        <sz val="11"/>
        <color theme="1" tint="0.249977111117893"/>
        <rFont val="Arial"/>
        <family val="2"/>
      </rPr>
      <t>Number of Days to Reconnect a Customer</t>
    </r>
    <r>
      <rPr>
        <sz val="11"/>
        <color theme="1" tint="0.249977111117893"/>
        <rFont val="Arial"/>
        <family val="2"/>
      </rPr>
      <t xml:space="preserve"> is the percentage of customers that are reconnected within 2 business days of bringing their accounts into good standing. Must be met 85% of the time.</t>
    </r>
  </si>
  <si>
    <t>Year- End Review</t>
  </si>
  <si>
    <t>For the Year Ended December 31</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</si>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</sst>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164" formatCode="_-* #,##0_-;\-* #,##0_-;_-* &quot;-&quot;_-;_-@_-"/>
    <numFmt numFmtId="165" formatCode="_-&quot;$&quot;* #,##0.00_-;\-&quot;$&quot;* #,##0.00_-;_-&quot;$&quot;* &quot;-&quot;??_-;_-@_-"/>
    <numFmt numFmtId="166" formatCode="_-* #,##0.00_-;\-* #,##0.00_-;_-* &quot;-&quot;??_-;_-@_-"/>
    <numFmt numFmtId="167" formatCode="_-&quot;$&quot;* #,##0_-;\-&quot;$&quot;* #,##0_-;_-&quot;$&quot;* &quot;-&quot;??_-;_-@_-"/>
    <numFmt numFmtId="168" formatCode="* #,##0_);* \(#,##0\);* &quot;-&quot;"/>
    <numFmt numFmtId="169" formatCode="_-* #,##0_-;\-* #,##0_-;_-* &quot;-&quot;??_-;_-@_-"/>
    <numFmt numFmtId="170" formatCode="##,###,###,###,#00"/>
    <numFmt numFmtId="171" formatCode="0.0%"/>
    <numFmt numFmtId="172" formatCode="&quot;$&quot;* #,##0_);&quot;$&quot;* \(#,##0\);&quot;$&quot;* &quot;-&quot;"/>
    <numFmt numFmtId="173" formatCode="* #,##0_);* \(#,##0\);* &quot;-&quot;__;"/>
    <numFmt numFmtId="174" formatCode="_(* #,##0_);_(* \(#,##0\);_(* &quot;-&quot;??_);_(@_)"/>
    <numFmt numFmtId="175" formatCode="_-* #,##0.0_-;\-* #,##0.0_-;_-* &quot;-&quot;??_-;_-@_-"/>
    <numFmt numFmtId="176" formatCode="&quot;$&quot;#,##0.00"/>
    <numFmt numFmtId="177" formatCode="0.0"/>
    <numFmt numFmtId="178" formatCode="_(* #,##0.00_);_(* \(#,##0.00\);_(* &quot;-&quot;_);_(@_)"/>
  </numFmts>
  <fonts count="1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0"/>
      <name val="Arial"/>
      <family val="2"/>
    </font>
    <font>
      <sz val="10"/>
      <name val="Arial"/>
      <family val="2"/>
    </font>
    <font>
      <b/>
      <sz val="14"/>
      <name val="Arial"/>
      <family val="2"/>
    </font>
    <font>
      <sz val="14"/>
      <name val="Arial"/>
      <family val="2"/>
    </font>
    <font>
      <b/>
      <sz val="12"/>
      <name val="Arial"/>
      <family val="2"/>
    </font>
    <font>
      <sz val="12"/>
      <name val="Arial"/>
      <family val="2"/>
    </font>
    <font>
      <sz val="8"/>
      <name val="Arial"/>
      <family val="2"/>
    </font>
    <font>
      <b/>
      <sz val="10"/>
      <color indexed="10"/>
      <name val="Arial"/>
      <family val="2"/>
    </font>
    <font>
      <sz val="10"/>
      <color indexed="8"/>
      <name val="Arial"/>
      <family val="2"/>
    </font>
    <font>
      <sz val="10"/>
      <color indexed="12"/>
      <name val="Arial"/>
      <family val="2"/>
    </font>
    <font>
      <b/>
      <sz val="10"/>
      <color indexed="8"/>
      <name val="Arial"/>
      <family val="2"/>
    </font>
    <font>
      <sz val="12"/>
      <color indexed="12"/>
      <name val="Arial"/>
      <family val="2"/>
    </font>
    <font>
      <b/>
      <sz val="12"/>
      <color indexed="12"/>
      <name val="Arial"/>
      <family val="2"/>
    </font>
    <font>
      <b/>
      <sz val="10"/>
      <color indexed="12"/>
      <name val="Arial"/>
      <family val="2"/>
    </font>
    <font>
      <sz val="13"/>
      <name val="Arial"/>
      <family val="2"/>
    </font>
    <font>
      <sz val="13"/>
      <color indexed="12"/>
      <name val="Arial"/>
      <family val="2"/>
    </font>
    <font>
      <b/>
      <sz val="16"/>
      <name val="Arial"/>
      <family val="2"/>
    </font>
    <font>
      <b/>
      <sz val="13"/>
      <name val="Arial"/>
      <family val="2"/>
    </font>
    <font>
      <b/>
      <sz val="13"/>
      <color indexed="12"/>
      <name val="Arial"/>
      <family val="2"/>
    </font>
    <font>
      <b/>
      <sz val="12"/>
      <name val="Arial"/>
      <family val="2"/>
    </font>
    <font>
      <b/>
      <u/>
      <sz val="12"/>
      <name val="Arial"/>
      <family val="2"/>
    </font>
    <font>
      <b/>
      <sz val="12"/>
      <color indexed="8"/>
      <name val="Arial"/>
      <family val="2"/>
    </font>
    <font>
      <sz val="12"/>
      <color indexed="8"/>
      <name val="Arial"/>
      <family val="2"/>
    </font>
    <font>
      <sz val="14"/>
      <name val="Arial"/>
      <family val="2"/>
    </font>
    <font>
      <sz val="11"/>
      <color indexed="8"/>
      <name val="Arial"/>
      <family val="2"/>
    </font>
    <font>
      <b/>
      <sz val="11"/>
      <name val="Arial"/>
      <family val="2"/>
    </font>
    <font>
      <sz val="11"/>
      <name val="Arial"/>
      <family val="2"/>
    </font>
    <font>
      <sz val="11"/>
      <name val="Arial"/>
      <family val="2"/>
    </font>
    <font>
      <b/>
      <sz val="9"/>
      <name val="Arial"/>
      <family val="2"/>
    </font>
    <font>
      <b/>
      <sz val="9"/>
      <name val="Arial"/>
      <family val="2"/>
    </font>
    <font>
      <sz val="9"/>
      <name val="Arial"/>
      <family val="2"/>
    </font>
    <font>
      <sz val="9"/>
      <color indexed="10"/>
      <name val="Arial"/>
      <family val="2"/>
    </font>
    <font>
      <sz val="9"/>
      <color indexed="8"/>
      <name val="Arial"/>
      <family val="2"/>
    </font>
    <font>
      <b/>
      <sz val="11"/>
      <color indexed="8"/>
      <name val="Arial"/>
      <family val="2"/>
    </font>
    <font>
      <b/>
      <sz val="9"/>
      <color indexed="10"/>
      <name val="Arial"/>
      <family val="2"/>
    </font>
    <font>
      <b/>
      <sz val="9"/>
      <color indexed="8"/>
      <name val="Arial"/>
      <family val="2"/>
    </font>
    <font>
      <b/>
      <sz val="9"/>
      <color indexed="8"/>
      <name val="Arial"/>
      <family val="2"/>
    </font>
    <font>
      <b/>
      <sz val="10"/>
      <name val="Arial"/>
      <family val="2"/>
    </font>
    <font>
      <sz val="10"/>
      <color indexed="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2"/>
      <color rgb="FFFF0000"/>
      <name val="Arial"/>
      <family val="2"/>
    </font>
    <font>
      <sz val="9"/>
      <color rgb="FFFF0000"/>
      <name val="Arial"/>
      <family val="2"/>
    </font>
    <font>
      <b/>
      <sz val="10"/>
      <color rgb="FF000066"/>
      <name val="Arial"/>
      <family val="2"/>
    </font>
    <font>
      <b/>
      <sz val="10"/>
      <color rgb="FFFF0000"/>
      <name val="Arial"/>
      <family val="2"/>
    </font>
    <font>
      <b/>
      <sz val="12"/>
      <color rgb="FFFF0000"/>
      <name val="Arial"/>
      <family val="2"/>
    </font>
    <font>
      <sz val="11"/>
      <color rgb="FF404142"/>
      <name val="Calibri"/>
      <family val="2"/>
      <scheme val="minor"/>
    </font>
    <font>
      <sz val="36"/>
      <color rgb="FF404142"/>
      <name val="Arial"/>
      <family val="2"/>
    </font>
    <font>
      <sz val="72"/>
      <color rgb="FF404142"/>
      <name val="Arial"/>
      <family val="2"/>
    </font>
    <font>
      <sz val="36"/>
      <color theme="1" tint="0.249977111117893"/>
      <name val="Arial"/>
      <family val="2"/>
    </font>
    <font>
      <sz val="18"/>
      <color rgb="FF0076A9"/>
      <name val="Arial"/>
      <family val="2"/>
    </font>
    <font>
      <sz val="72"/>
      <color rgb="FFC00000"/>
      <name val="Arial"/>
      <family val="2"/>
    </font>
    <font>
      <sz val="16"/>
      <color theme="1" tint="0.249977111117893"/>
      <name val="Arial"/>
      <family val="2"/>
    </font>
    <font>
      <b/>
      <sz val="11"/>
      <color theme="1" tint="0.249977111117893"/>
      <name val="Arial"/>
      <family val="2"/>
    </font>
    <font>
      <b/>
      <sz val="11"/>
      <color theme="1" tint="0.34998626667073579"/>
      <name val="Arial"/>
      <family val="2"/>
    </font>
    <font>
      <sz val="11"/>
      <color theme="1" tint="0.249977111117893"/>
      <name val="Arial"/>
      <family val="2"/>
    </font>
    <font>
      <sz val="11"/>
      <color theme="1" tint="0.34998626667073579"/>
      <name val="Arial"/>
      <family val="2"/>
    </font>
    <font>
      <sz val="8"/>
      <color theme="1" tint="0.34998626667073579"/>
      <name val="Arial"/>
      <family val="2"/>
    </font>
    <font>
      <sz val="14"/>
      <color theme="1" tint="0.249977111117893"/>
      <name val="Arial"/>
      <family val="2"/>
    </font>
    <font>
      <sz val="9"/>
      <color theme="1" tint="0.249977111117893"/>
      <name val="Arial"/>
      <family val="2"/>
    </font>
    <font>
      <b/>
      <sz val="9"/>
      <color theme="1" tint="0.249977111117893"/>
      <name val="Arial"/>
      <family val="2"/>
    </font>
    <font>
      <sz val="10"/>
      <color theme="1" tint="0.249977111117893"/>
      <name val="Arial"/>
      <family val="2"/>
    </font>
    <font>
      <vertAlign val="superscript"/>
      <sz val="8"/>
      <color theme="1" tint="0.34998626667073579"/>
      <name val="Arial"/>
      <family val="2"/>
    </font>
    <font>
      <b/>
      <sz val="10"/>
      <color rgb="FF404142"/>
      <name val="Arial"/>
      <family val="2"/>
    </font>
    <font>
      <u val="singleAccounting"/>
      <sz val="11"/>
      <color theme="1" tint="0.249977111117893"/>
      <name val="Arial"/>
      <family val="2"/>
    </font>
    <font>
      <b/>
      <sz val="10"/>
      <color theme="1" tint="0.249977111117893"/>
      <name val="Arial"/>
      <family val="2"/>
    </font>
    <font>
      <sz val="12"/>
      <color theme="1" tint="0.249977111117893"/>
      <name val="Arial"/>
      <family val="2"/>
    </font>
    <font>
      <b/>
      <sz val="11"/>
      <color rgb="FF0076A9"/>
      <name val="Arial"/>
      <family val="2"/>
    </font>
    <font>
      <b/>
      <sz val="11"/>
      <color rgb="FFD73A0F"/>
      <name val="Arial"/>
      <family val="2"/>
    </font>
    <font>
      <vertAlign val="superscript"/>
      <sz val="11"/>
      <color theme="1" tint="0.249977111117893"/>
      <name val="Arial"/>
      <family val="2"/>
    </font>
    <font>
      <b/>
      <sz val="12"/>
      <color rgb="FF0076A9"/>
      <name val="Arial"/>
      <family val="2"/>
    </font>
    <font>
      <b/>
      <sz val="13"/>
      <color rgb="FFC4D600"/>
      <name val="Arial"/>
      <family val="2"/>
    </font>
    <font>
      <sz val="10"/>
      <color theme="1" tint="0.499984740745262"/>
      <name val="Arial"/>
      <family val="2"/>
    </font>
    <font>
      <b/>
      <sz val="11"/>
      <color theme="1" tint="0.499984740745262"/>
      <name val="Arial"/>
      <family val="2"/>
    </font>
    <font>
      <u/>
      <sz val="11"/>
      <color theme="1" tint="0.249977111117893"/>
      <name val="Arial"/>
      <family val="2"/>
    </font>
    <font>
      <b/>
      <vertAlign val="superscript"/>
      <sz val="11"/>
      <color theme="1" tint="0.249977111117893"/>
      <name val="Arial"/>
      <family val="2"/>
    </font>
    <font>
      <sz val="10"/>
      <color theme="1" tint="0.34998626667073579"/>
      <name val="Arial"/>
      <family val="2"/>
    </font>
    <font>
      <sz val="8"/>
      <color theme="1" tint="0.34998626667073579"/>
      <name val="Calibri"/>
      <family val="2"/>
      <scheme val="minor"/>
    </font>
    <font>
      <b/>
      <sz val="12"/>
      <color theme="1" tint="0.249977111117893"/>
      <name val="Arial"/>
      <family val="2"/>
    </font>
    <font>
      <b/>
      <sz val="14"/>
      <color theme="1" tint="0.249977111117893"/>
      <name val="Arial"/>
      <family val="2"/>
    </font>
    <font>
      <u/>
      <sz val="12"/>
      <color theme="1" tint="0.249977111117893"/>
      <name val="Arial"/>
      <family val="2"/>
    </font>
    <font>
      <b/>
      <u/>
      <sz val="12"/>
      <color theme="1" tint="0.249977111117893"/>
      <name val="Arial"/>
      <family val="2"/>
    </font>
    <font>
      <sz val="16"/>
      <color theme="1" tint="0.499984740745262"/>
      <name val="Arial"/>
      <family val="2"/>
    </font>
    <font>
      <sz val="16"/>
      <color rgb="FFD73A0F"/>
      <name val="Arial"/>
      <family val="2"/>
    </font>
    <font>
      <b/>
      <sz val="12"/>
      <color rgb="FFD73A0F"/>
      <name val="Arial"/>
      <family val="2"/>
    </font>
    <font>
      <sz val="16"/>
      <color rgb="FF0076A9"/>
      <name val="Arial"/>
      <family val="2"/>
    </font>
    <font>
      <sz val="10.5"/>
      <color theme="1" tint="0.249977111117893"/>
      <name val="Arial"/>
      <family val="2"/>
    </font>
    <font>
      <sz val="10.5"/>
      <color theme="1"/>
      <name val="Calibri"/>
      <family val="2"/>
      <scheme val="minor"/>
    </font>
    <font>
      <b/>
      <sz val="14"/>
      <color rgb="FFD73A0F"/>
      <name val="Arial"/>
      <family val="2"/>
    </font>
    <font>
      <sz val="11"/>
      <color rgb="FF404142"/>
      <name val="Arial"/>
      <family val="2"/>
    </font>
  </fonts>
  <fills count="4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0"/>
        <bgColor indexed="64"/>
      </patternFill>
    </fill>
    <fill>
      <patternFill patternType="solid">
        <fgColor indexed="57"/>
        <bgColor indexed="64"/>
      </patternFill>
    </fill>
    <fill>
      <patternFill patternType="solid">
        <fgColor indexed="49"/>
        <bgColor indexed="64"/>
      </patternFill>
    </fill>
    <fill>
      <patternFill patternType="solid">
        <fgColor indexed="21"/>
        <bgColor indexed="64"/>
      </patternFill>
    </fill>
    <fill>
      <patternFill patternType="solid">
        <fgColor indexed="43"/>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8F8F8"/>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CCCCC"/>
      </left>
      <right style="thin">
        <color rgb="FFCCCCCC"/>
      </right>
      <top style="thin">
        <color rgb="FFCCCCCC"/>
      </top>
      <bottom/>
      <diagonal/>
    </border>
    <border>
      <left/>
      <right/>
      <top style="double">
        <color theme="1" tint="0.499984740745262"/>
      </top>
      <bottom style="double">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top/>
      <bottom style="double">
        <color rgb="FF0076A9"/>
      </bottom>
      <diagonal/>
    </border>
    <border>
      <left style="thin">
        <color theme="1" tint="0.499984740745262"/>
      </left>
      <right style="thin">
        <color theme="1" tint="0.499984740745262"/>
      </right>
      <top style="thin">
        <color rgb="FF0076A9"/>
      </top>
      <bottom style="double">
        <color rgb="FF0076A9"/>
      </bottom>
      <diagonal/>
    </border>
    <border>
      <left style="thin">
        <color theme="1" tint="0.499984740745262"/>
      </left>
      <right style="thin">
        <color theme="1" tint="0.499984740745262"/>
      </right>
      <top style="thin">
        <color rgb="FFD73A0F"/>
      </top>
      <bottom style="double">
        <color rgb="FFD73A0F"/>
      </bottom>
      <diagonal/>
    </border>
    <border>
      <left/>
      <right style="thin">
        <color theme="1" tint="0.499984740745262"/>
      </right>
      <top/>
      <bottom style="double">
        <color rgb="FFD73A0F"/>
      </bottom>
      <diagonal/>
    </border>
    <border>
      <left/>
      <right/>
      <top/>
      <bottom style="double">
        <color rgb="FFD73A0F"/>
      </bottom>
      <diagonal/>
    </border>
    <border>
      <left/>
      <right/>
      <top/>
      <bottom style="double">
        <color rgb="FF404142"/>
      </bottom>
      <diagonal/>
    </border>
    <border>
      <left style="thin">
        <color theme="1" tint="0.499984740745262"/>
      </left>
      <right style="thin">
        <color theme="1" tint="0.499984740745262"/>
      </right>
      <top style="thin">
        <color rgb="FF404142"/>
      </top>
      <bottom style="double">
        <color rgb="FF404142"/>
      </bottom>
      <diagonal/>
    </border>
    <border>
      <left/>
      <right/>
      <top/>
      <bottom style="double">
        <color rgb="FFC4D600"/>
      </bottom>
      <diagonal/>
    </border>
    <border>
      <left style="thin">
        <color theme="1" tint="0.499984740745262"/>
      </left>
      <right style="thin">
        <color indexed="64"/>
      </right>
      <top style="thin">
        <color rgb="FFC4D600"/>
      </top>
      <bottom style="double">
        <color rgb="FFC4D600"/>
      </bottom>
      <diagonal/>
    </border>
    <border>
      <left style="thin">
        <color theme="1" tint="0.499984740745262"/>
      </left>
      <right style="thin">
        <color theme="1" tint="0.499984740745262"/>
      </right>
      <top style="double">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double">
        <color theme="1" tint="0.499984740745262"/>
      </top>
      <bottom style="thin">
        <color theme="1" tint="0.499984740745262"/>
      </bottom>
      <diagonal/>
    </border>
    <border>
      <left/>
      <right style="double">
        <color rgb="FF0076A9"/>
      </right>
      <top/>
      <bottom/>
      <diagonal/>
    </border>
    <border>
      <left style="double">
        <color rgb="FF0076A9"/>
      </left>
      <right/>
      <top style="double">
        <color rgb="FF0076A9"/>
      </top>
      <bottom style="thin">
        <color theme="0" tint="-0.14996795556505021"/>
      </bottom>
      <diagonal/>
    </border>
    <border>
      <left/>
      <right/>
      <top style="double">
        <color rgb="FF0076A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style="double">
        <color rgb="FFD73A0F"/>
      </right>
      <top/>
      <bottom/>
      <diagonal/>
    </border>
    <border>
      <left style="double">
        <color rgb="FFD73A0F"/>
      </left>
      <right/>
      <top style="double">
        <color rgb="FFD73A0F"/>
      </top>
      <bottom style="thin">
        <color theme="0" tint="-0.14996795556505021"/>
      </bottom>
      <diagonal/>
    </border>
    <border>
      <left/>
      <right/>
      <top style="double">
        <color rgb="FFD73A0F"/>
      </top>
      <bottom style="thin">
        <color theme="0" tint="-0.14996795556505021"/>
      </bottom>
      <diagonal/>
    </border>
  </borders>
  <cellStyleXfs count="150">
    <xf numFmtId="0" fontId="0" fillId="0" borderId="0"/>
    <xf numFmtId="166" fontId="10" fillId="0" borderId="0" applyFont="0" applyFill="0" applyBorder="0" applyAlignment="0" applyProtection="0"/>
    <xf numFmtId="165" fontId="10" fillId="0" borderId="0" applyFont="0" applyFill="0" applyBorder="0" applyAlignment="0" applyProtection="0"/>
    <xf numFmtId="0" fontId="13" fillId="0" borderId="0"/>
    <xf numFmtId="9" fontId="10" fillId="0" borderId="0" applyFont="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0" applyNumberFormat="0" applyBorder="0" applyAlignment="0" applyProtection="0"/>
    <xf numFmtId="0" fontId="60" fillId="13" borderId="27" applyNumberFormat="0" applyAlignment="0" applyProtection="0"/>
    <xf numFmtId="0" fontId="61" fillId="14" borderId="28" applyNumberFormat="0" applyAlignment="0" applyProtection="0"/>
    <xf numFmtId="0" fontId="62" fillId="14" borderId="27" applyNumberFormat="0" applyAlignment="0" applyProtection="0"/>
    <xf numFmtId="0" fontId="63" fillId="0" borderId="29" applyNumberFormat="0" applyFill="0" applyAlignment="0" applyProtection="0"/>
    <xf numFmtId="0" fontId="64" fillId="15" borderId="30"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2" applyNumberFormat="0" applyFill="0" applyAlignment="0" applyProtection="0"/>
    <xf numFmtId="0" fontId="68"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68" fillId="40" borderId="0" applyNumberFormat="0" applyBorder="0" applyAlignment="0" applyProtection="0"/>
    <xf numFmtId="0" fontId="9" fillId="0" borderId="0"/>
    <xf numFmtId="0" fontId="9" fillId="16" borderId="31" applyNumberFormat="0" applyFon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8" fillId="0" borderId="0"/>
    <xf numFmtId="0" fontId="8" fillId="16" borderId="31"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6" borderId="31"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16" borderId="31" applyNumberFormat="0" applyFont="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6" borderId="31"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16" borderId="31"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6" borderId="3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2" fillId="16" borderId="3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166" fontId="1" fillId="0" borderId="0" applyFont="0" applyFill="0" applyBorder="0" applyAlignment="0" applyProtection="0"/>
    <xf numFmtId="0" fontId="1" fillId="0" borderId="0"/>
  </cellStyleXfs>
  <cellXfs count="585">
    <xf numFmtId="0" fontId="0" fillId="0" borderId="0" xfId="0"/>
    <xf numFmtId="0" fontId="0" fillId="2" borderId="0" xfId="0" applyFill="1"/>
    <xf numFmtId="0" fontId="12" fillId="0" borderId="0" xfId="0" applyFont="1" applyFill="1"/>
    <xf numFmtId="0" fontId="19" fillId="0" borderId="0" xfId="0" applyFont="1" applyFill="1" applyAlignment="1">
      <alignment horizontal="right"/>
    </xf>
    <xf numFmtId="0" fontId="21" fillId="0" borderId="0" xfId="0" applyFont="1" applyFill="1"/>
    <xf numFmtId="0" fontId="17" fillId="0" borderId="0" xfId="0" applyFont="1" applyFill="1"/>
    <xf numFmtId="0" fontId="0" fillId="0" borderId="0" xfId="0" applyFill="1"/>
    <xf numFmtId="164" fontId="23" fillId="0" borderId="0" xfId="0" applyNumberFormat="1" applyFont="1" applyFill="1"/>
    <xf numFmtId="164" fontId="17"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12" fillId="0" borderId="0" xfId="0" applyFont="1"/>
    <xf numFmtId="0" fontId="16" fillId="0" borderId="0" xfId="0" applyFont="1" applyFill="1" applyAlignment="1">
      <alignment horizontal="left"/>
    </xf>
    <xf numFmtId="0" fontId="14" fillId="0" borderId="0" xfId="0" applyFont="1" applyFill="1" applyBorder="1" applyAlignment="1">
      <alignment horizontal="left"/>
    </xf>
    <xf numFmtId="0" fontId="15" fillId="0" borderId="0" xfId="0" applyFont="1" applyFill="1" applyBorder="1"/>
    <xf numFmtId="0" fontId="26" fillId="0" borderId="0" xfId="0" applyFont="1" applyFill="1" applyBorder="1"/>
    <xf numFmtId="0" fontId="17" fillId="0" borderId="7" xfId="0" applyFont="1" applyFill="1" applyBorder="1"/>
    <xf numFmtId="0" fontId="26" fillId="0" borderId="0" xfId="0" applyFont="1" applyFill="1" applyBorder="1" applyAlignment="1">
      <alignment wrapText="1"/>
    </xf>
    <xf numFmtId="167" fontId="17" fillId="0" borderId="9" xfId="2" applyNumberFormat="1" applyFont="1" applyFill="1" applyBorder="1" applyAlignment="1">
      <alignment wrapText="1"/>
    </xf>
    <xf numFmtId="173" fontId="17" fillId="0" borderId="4" xfId="0" applyNumberFormat="1" applyFont="1" applyFill="1" applyBorder="1" applyAlignment="1">
      <alignment wrapText="1"/>
    </xf>
    <xf numFmtId="173" fontId="17" fillId="0" borderId="9" xfId="0" applyNumberFormat="1" applyFont="1" applyFill="1" applyBorder="1" applyAlignment="1">
      <alignment wrapText="1"/>
    </xf>
    <xf numFmtId="0" fontId="27" fillId="0" borderId="0" xfId="0" applyFont="1" applyFill="1" applyBorder="1"/>
    <xf numFmtId="173" fontId="16" fillId="0" borderId="7" xfId="0" applyNumberFormat="1" applyFont="1" applyFill="1" applyBorder="1" applyAlignment="1">
      <alignment wrapText="1"/>
    </xf>
    <xf numFmtId="173" fontId="16" fillId="0" borderId="9" xfId="0" applyNumberFormat="1" applyFont="1" applyFill="1" applyBorder="1" applyAlignment="1">
      <alignment wrapText="1"/>
    </xf>
    <xf numFmtId="173" fontId="17" fillId="0" borderId="1" xfId="0" applyNumberFormat="1" applyFont="1" applyFill="1" applyBorder="1" applyAlignment="1">
      <alignment wrapText="1"/>
    </xf>
    <xf numFmtId="173" fontId="17" fillId="0" borderId="9" xfId="0" applyNumberFormat="1" applyFont="1" applyFill="1" applyBorder="1" applyAlignment="1">
      <alignment vertical="top" wrapText="1"/>
    </xf>
    <xf numFmtId="173" fontId="16" fillId="0" borderId="6" xfId="0" applyNumberFormat="1" applyFont="1" applyFill="1" applyBorder="1" applyAlignment="1">
      <alignment wrapText="1"/>
    </xf>
    <xf numFmtId="0" fontId="27" fillId="0" borderId="0" xfId="0" applyFont="1" applyFill="1" applyBorder="1" applyAlignment="1">
      <alignment wrapText="1"/>
    </xf>
    <xf numFmtId="173" fontId="17" fillId="0" borderId="7" xfId="0" applyNumberFormat="1" applyFont="1" applyFill="1" applyBorder="1" applyAlignment="1">
      <alignment wrapText="1"/>
    </xf>
    <xf numFmtId="0" fontId="26" fillId="0" borderId="0" xfId="0" applyFont="1" applyFill="1" applyBorder="1" applyAlignment="1">
      <alignment horizontal="center"/>
    </xf>
    <xf numFmtId="0" fontId="28" fillId="0" borderId="0" xfId="0" applyFont="1" applyFill="1"/>
    <xf numFmtId="0" fontId="11" fillId="0" borderId="0" xfId="0" applyFont="1" applyFill="1"/>
    <xf numFmtId="173" fontId="11" fillId="0" borderId="1" xfId="0" applyNumberFormat="1" applyFont="1" applyFill="1" applyBorder="1" applyAlignment="1">
      <alignment wrapText="1"/>
    </xf>
    <xf numFmtId="0" fontId="11" fillId="0" borderId="0" xfId="0" applyFont="1" applyFill="1" applyAlignment="1">
      <alignment wrapText="1"/>
    </xf>
    <xf numFmtId="0" fontId="29" fillId="0" borderId="0" xfId="0" applyFont="1" applyFill="1" applyBorder="1"/>
    <xf numFmtId="0" fontId="29" fillId="0" borderId="0" xfId="0" applyFont="1" applyFill="1" applyBorder="1" applyAlignment="1">
      <alignment wrapText="1"/>
    </xf>
    <xf numFmtId="167" fontId="16" fillId="0" borderId="3" xfId="2" applyNumberFormat="1" applyFont="1" applyFill="1" applyBorder="1" applyAlignment="1">
      <alignment vertical="center" wrapText="1"/>
    </xf>
    <xf numFmtId="0" fontId="30" fillId="0" borderId="0" xfId="0" applyFont="1" applyFill="1" applyBorder="1"/>
    <xf numFmtId="0" fontId="30" fillId="0" borderId="0" xfId="0" applyFont="1" applyFill="1" applyBorder="1" applyAlignment="1">
      <alignment wrapText="1"/>
    </xf>
    <xf numFmtId="164" fontId="30" fillId="0" borderId="0" xfId="0" applyNumberFormat="1" applyFont="1" applyFill="1" applyBorder="1" applyAlignment="1">
      <alignment wrapText="1"/>
    </xf>
    <xf numFmtId="164" fontId="27" fillId="0" borderId="0" xfId="0" applyNumberFormat="1" applyFont="1" applyFill="1" applyBorder="1"/>
    <xf numFmtId="0" fontId="26" fillId="0" borderId="0" xfId="0" applyFont="1" applyFill="1"/>
    <xf numFmtId="0" fontId="26" fillId="0" borderId="0" xfId="0" applyFont="1" applyFill="1" applyAlignment="1">
      <alignment wrapText="1"/>
    </xf>
    <xf numFmtId="0" fontId="27" fillId="0" borderId="0" xfId="0" applyFont="1" applyFill="1"/>
    <xf numFmtId="0" fontId="26" fillId="0" borderId="0" xfId="0" applyFont="1" applyFill="1" applyBorder="1" applyAlignment="1"/>
    <xf numFmtId="0" fontId="26" fillId="0" borderId="0" xfId="0" applyFont="1" applyFill="1" applyBorder="1" applyAlignment="1">
      <alignment horizontal="left"/>
    </xf>
    <xf numFmtId="0" fontId="11" fillId="2" borderId="0" xfId="0" applyFont="1" applyFill="1"/>
    <xf numFmtId="0" fontId="32" fillId="2" borderId="0" xfId="0" applyFont="1" applyFill="1" applyAlignment="1">
      <alignment horizontal="left"/>
    </xf>
    <xf numFmtId="0" fontId="11" fillId="2" borderId="0" xfId="0" applyFont="1" applyFill="1" applyAlignment="1">
      <alignment horizontal="left"/>
    </xf>
    <xf numFmtId="0" fontId="16" fillId="2" borderId="0" xfId="0" applyFont="1" applyFill="1" applyAlignment="1">
      <alignment horizontal="center"/>
    </xf>
    <xf numFmtId="0" fontId="10" fillId="2" borderId="0" xfId="0" applyFont="1" applyFill="1" applyBorder="1" applyAlignment="1">
      <alignment horizontal="left"/>
    </xf>
    <xf numFmtId="0" fontId="0" fillId="2" borderId="0" xfId="0" applyFill="1" applyBorder="1" applyAlignment="1"/>
    <xf numFmtId="0" fontId="11" fillId="2" borderId="0" xfId="0" applyFont="1" applyFill="1" applyAlignment="1">
      <alignment wrapText="1"/>
    </xf>
    <xf numFmtId="0" fontId="35" fillId="2" borderId="0" xfId="0" applyFont="1" applyFill="1" applyAlignment="1">
      <alignment horizontal="left"/>
    </xf>
    <xf numFmtId="0" fontId="12" fillId="3" borderId="0" xfId="0" applyFont="1" applyFill="1"/>
    <xf numFmtId="166" fontId="10" fillId="0" borderId="0" xfId="1"/>
    <xf numFmtId="166" fontId="10" fillId="0" borderId="0" xfId="1" applyNumberFormat="1" applyFill="1"/>
    <xf numFmtId="166" fontId="12" fillId="0" borderId="0" xfId="1" applyFont="1" applyAlignment="1">
      <alignment horizontal="right"/>
    </xf>
    <xf numFmtId="169" fontId="13" fillId="0" borderId="0" xfId="1" applyNumberFormat="1" applyFont="1" applyAlignment="1">
      <alignment horizontal="right"/>
    </xf>
    <xf numFmtId="171" fontId="10" fillId="0" borderId="0" xfId="4" applyNumberFormat="1" applyFill="1"/>
    <xf numFmtId="171" fontId="10" fillId="0" borderId="0" xfId="1" applyNumberFormat="1" applyFill="1"/>
    <xf numFmtId="166" fontId="10" fillId="0" borderId="0" xfId="1" applyFill="1"/>
    <xf numFmtId="10" fontId="10" fillId="0" borderId="0" xfId="4" applyNumberFormat="1"/>
    <xf numFmtId="169" fontId="10" fillId="0" borderId="0" xfId="1" applyNumberFormat="1" applyFill="1"/>
    <xf numFmtId="169" fontId="10" fillId="0" borderId="0" xfId="1" applyNumberFormat="1" applyFont="1"/>
    <xf numFmtId="169" fontId="10" fillId="0" borderId="0" xfId="1" applyNumberFormat="1"/>
    <xf numFmtId="10" fontId="10" fillId="0" borderId="0" xfId="1" applyNumberFormat="1"/>
    <xf numFmtId="0" fontId="16" fillId="0" borderId="0" xfId="0" applyFont="1" applyFill="1"/>
    <xf numFmtId="0" fontId="10" fillId="0" borderId="0" xfId="0" applyFont="1" applyFill="1"/>
    <xf numFmtId="0" fontId="40" fillId="4" borderId="6" xfId="0" applyFont="1" applyFill="1" applyBorder="1" applyAlignment="1">
      <alignment horizontal="center"/>
    </xf>
    <xf numFmtId="0" fontId="40" fillId="5" borderId="6" xfId="0" applyFont="1" applyFill="1" applyBorder="1" applyAlignment="1">
      <alignment horizontal="center"/>
    </xf>
    <xf numFmtId="0" fontId="40" fillId="6" borderId="6" xfId="0" applyFont="1" applyFill="1" applyBorder="1" applyAlignment="1">
      <alignment horizontal="center"/>
    </xf>
    <xf numFmtId="0" fontId="40" fillId="7" borderId="5" xfId="0" applyFont="1" applyFill="1" applyBorder="1" applyAlignment="1">
      <alignment horizontal="center"/>
    </xf>
    <xf numFmtId="0" fontId="41" fillId="7" borderId="6" xfId="0" applyFont="1" applyFill="1" applyBorder="1" applyAlignment="1">
      <alignment horizontal="center" wrapText="1"/>
    </xf>
    <xf numFmtId="0" fontId="42" fillId="0" borderId="6" xfId="0" applyFont="1" applyFill="1" applyBorder="1"/>
    <xf numFmtId="0" fontId="40" fillId="0" borderId="6" xfId="0" applyFont="1" applyFill="1" applyBorder="1"/>
    <xf numFmtId="0" fontId="0" fillId="4" borderId="6" xfId="0" applyFill="1" applyBorder="1"/>
    <xf numFmtId="0" fontId="40" fillId="0" borderId="6" xfId="0" applyFont="1" applyFill="1" applyBorder="1" applyAlignment="1">
      <alignment horizontal="center"/>
    </xf>
    <xf numFmtId="0" fontId="0" fillId="5" borderId="6" xfId="0" applyFill="1" applyBorder="1"/>
    <xf numFmtId="164" fontId="43" fillId="5" borderId="6" xfId="0" applyNumberFormat="1" applyFont="1" applyFill="1" applyBorder="1" applyAlignment="1">
      <alignment horizontal="right" vertical="top"/>
    </xf>
    <xf numFmtId="0" fontId="42" fillId="0" borderId="0" xfId="0" applyFont="1" applyFill="1"/>
    <xf numFmtId="164" fontId="44" fillId="4" borderId="6" xfId="0" applyNumberFormat="1" applyFont="1" applyFill="1" applyBorder="1" applyAlignment="1">
      <alignment horizontal="right" vertical="top"/>
    </xf>
    <xf numFmtId="164" fontId="43" fillId="4" borderId="6" xfId="0" applyNumberFormat="1" applyFont="1" applyFill="1" applyBorder="1" applyAlignment="1">
      <alignment horizontal="right" vertical="top"/>
    </xf>
    <xf numFmtId="164" fontId="44" fillId="5" borderId="6" xfId="0" applyNumberFormat="1" applyFont="1" applyFill="1" applyBorder="1" applyAlignment="1">
      <alignment horizontal="right" vertical="top"/>
    </xf>
    <xf numFmtId="164" fontId="42" fillId="6" borderId="6" xfId="0" applyNumberFormat="1" applyFont="1" applyFill="1" applyBorder="1" applyAlignment="1">
      <alignment horizontal="right" vertical="top"/>
    </xf>
    <xf numFmtId="164" fontId="43" fillId="6" borderId="6" xfId="0" applyNumberFormat="1" applyFont="1" applyFill="1" applyBorder="1" applyAlignment="1">
      <alignment horizontal="right" vertical="top"/>
    </xf>
    <xf numFmtId="164" fontId="42" fillId="7" borderId="5" xfId="0" applyNumberFormat="1" applyFont="1" applyFill="1" applyBorder="1"/>
    <xf numFmtId="164" fontId="43" fillId="7" borderId="6" xfId="0" applyNumberFormat="1" applyFont="1" applyFill="1" applyBorder="1" applyAlignment="1">
      <alignment horizontal="right" vertical="top"/>
    </xf>
    <xf numFmtId="164" fontId="42" fillId="4" borderId="6" xfId="0" applyNumberFormat="1" applyFont="1" applyFill="1" applyBorder="1" applyAlignment="1">
      <alignment horizontal="right" vertical="top"/>
    </xf>
    <xf numFmtId="164" fontId="42" fillId="5" borderId="6" xfId="0" applyNumberFormat="1" applyFont="1" applyFill="1" applyBorder="1" applyAlignment="1">
      <alignment horizontal="right" vertical="top"/>
    </xf>
    <xf numFmtId="164" fontId="42" fillId="7" borderId="6" xfId="0" applyNumberFormat="1" applyFont="1" applyFill="1" applyBorder="1" applyAlignment="1">
      <alignment horizontal="right" vertical="top"/>
    </xf>
    <xf numFmtId="164" fontId="40" fillId="4" borderId="6" xfId="0" applyNumberFormat="1" applyFont="1" applyFill="1" applyBorder="1" applyAlignment="1">
      <alignment horizontal="right" vertical="top"/>
    </xf>
    <xf numFmtId="164" fontId="40" fillId="5" borderId="6" xfId="0" applyNumberFormat="1" applyFont="1" applyFill="1" applyBorder="1" applyAlignment="1">
      <alignment horizontal="right" vertical="top"/>
    </xf>
    <xf numFmtId="164" fontId="40" fillId="6" borderId="6" xfId="0" applyNumberFormat="1" applyFont="1" applyFill="1" applyBorder="1" applyAlignment="1">
      <alignment horizontal="right" vertical="top"/>
    </xf>
    <xf numFmtId="164" fontId="40" fillId="7" borderId="6" xfId="0" applyNumberFormat="1" applyFont="1" applyFill="1" applyBorder="1" applyAlignment="1">
      <alignment horizontal="right" vertical="top"/>
    </xf>
    <xf numFmtId="0" fontId="40" fillId="0" borderId="0" xfId="0" applyFont="1" applyFill="1"/>
    <xf numFmtId="0" fontId="41" fillId="8" borderId="6" xfId="0" applyFont="1" applyFill="1" applyBorder="1"/>
    <xf numFmtId="164" fontId="40" fillId="8" borderId="6" xfId="0" applyNumberFormat="1" applyFont="1" applyFill="1" applyBorder="1" applyAlignment="1">
      <alignment horizontal="right" vertical="top"/>
    </xf>
    <xf numFmtId="0" fontId="40" fillId="8" borderId="6" xfId="0" applyFont="1" applyFill="1" applyBorder="1"/>
    <xf numFmtId="164" fontId="40" fillId="8" borderId="5" xfId="0" applyNumberFormat="1" applyFont="1" applyFill="1" applyBorder="1"/>
    <xf numFmtId="0" fontId="41" fillId="8" borderId="0" xfId="0" applyFont="1" applyFill="1"/>
    <xf numFmtId="0" fontId="12" fillId="8" borderId="0" xfId="0" applyFont="1" applyFill="1"/>
    <xf numFmtId="0" fontId="41" fillId="0" borderId="6" xfId="0" applyFont="1" applyFill="1" applyBorder="1"/>
    <xf numFmtId="164" fontId="40" fillId="7" borderId="5" xfId="0" applyNumberFormat="1" applyFont="1" applyFill="1" applyBorder="1"/>
    <xf numFmtId="0" fontId="41" fillId="0" borderId="0" xfId="0" applyFont="1" applyFill="1"/>
    <xf numFmtId="164" fontId="45" fillId="4" borderId="6" xfId="0" applyNumberFormat="1" applyFont="1" applyFill="1" applyBorder="1" applyAlignment="1">
      <alignment horizontal="right" vertical="top"/>
    </xf>
    <xf numFmtId="0" fontId="39" fillId="0" borderId="6" xfId="0" applyFont="1" applyFill="1" applyBorder="1"/>
    <xf numFmtId="164" fontId="45" fillId="5" borderId="6" xfId="0" applyNumberFormat="1" applyFont="1" applyFill="1" applyBorder="1" applyAlignment="1">
      <alignment horizontal="right" vertical="top"/>
    </xf>
    <xf numFmtId="164" fontId="45" fillId="6" borderId="6" xfId="0" applyNumberFormat="1" applyFont="1" applyFill="1" applyBorder="1" applyAlignment="1">
      <alignment horizontal="right" vertical="top"/>
    </xf>
    <xf numFmtId="164" fontId="45" fillId="7" borderId="6" xfId="0" applyNumberFormat="1" applyFont="1" applyFill="1" applyBorder="1" applyAlignment="1">
      <alignment horizontal="right" vertical="top"/>
    </xf>
    <xf numFmtId="164" fontId="42" fillId="0" borderId="0" xfId="0" applyNumberFormat="1" applyFont="1" applyFill="1"/>
    <xf numFmtId="0" fontId="46" fillId="0" borderId="6" xfId="0" applyFont="1" applyFill="1" applyBorder="1"/>
    <xf numFmtId="164" fontId="46" fillId="4" borderId="6" xfId="0" applyNumberFormat="1" applyFont="1" applyFill="1" applyBorder="1" applyAlignment="1">
      <alignment horizontal="right" vertical="top"/>
    </xf>
    <xf numFmtId="0" fontId="43" fillId="0" borderId="6" xfId="0" applyFont="1" applyFill="1" applyBorder="1"/>
    <xf numFmtId="164" fontId="46" fillId="5" borderId="6" xfId="0" applyNumberFormat="1" applyFont="1" applyFill="1" applyBorder="1" applyAlignment="1">
      <alignment horizontal="right" vertical="top"/>
    </xf>
    <xf numFmtId="164" fontId="46" fillId="6" borderId="6" xfId="0" applyNumberFormat="1" applyFont="1" applyFill="1" applyBorder="1" applyAlignment="1">
      <alignment horizontal="right" vertical="top"/>
    </xf>
    <xf numFmtId="164" fontId="43" fillId="7" borderId="5" xfId="0" applyNumberFormat="1" applyFont="1" applyFill="1" applyBorder="1"/>
    <xf numFmtId="164" fontId="46" fillId="7" borderId="6" xfId="0" applyNumberFormat="1" applyFont="1" applyFill="1" applyBorder="1" applyAlignment="1">
      <alignment horizontal="right" vertical="top"/>
    </xf>
    <xf numFmtId="164" fontId="47" fillId="4" borderId="6" xfId="0" applyNumberFormat="1" applyFont="1" applyFill="1" applyBorder="1" applyAlignment="1">
      <alignment horizontal="right" vertical="top"/>
    </xf>
    <xf numFmtId="164" fontId="47" fillId="5" borderId="6" xfId="0" applyNumberFormat="1" applyFont="1" applyFill="1" applyBorder="1" applyAlignment="1">
      <alignment horizontal="right" vertical="top"/>
    </xf>
    <xf numFmtId="164" fontId="47" fillId="6" borderId="6" xfId="0" applyNumberFormat="1" applyFont="1" applyFill="1" applyBorder="1" applyAlignment="1">
      <alignment horizontal="right" vertical="top"/>
    </xf>
    <xf numFmtId="164" fontId="47" fillId="7" borderId="6" xfId="0" applyNumberFormat="1" applyFont="1" applyFill="1" applyBorder="1" applyAlignment="1">
      <alignment horizontal="right" vertical="top"/>
    </xf>
    <xf numFmtId="164" fontId="44" fillId="6" borderId="6" xfId="0" applyNumberFormat="1" applyFont="1" applyFill="1" applyBorder="1" applyAlignment="1">
      <alignment horizontal="right" vertical="top"/>
    </xf>
    <xf numFmtId="164" fontId="44" fillId="7" borderId="6" xfId="0" applyNumberFormat="1" applyFont="1" applyFill="1" applyBorder="1" applyAlignment="1">
      <alignment horizontal="right" vertical="top"/>
    </xf>
    <xf numFmtId="164" fontId="48" fillId="4" borderId="6" xfId="0" applyNumberFormat="1" applyFont="1" applyFill="1" applyBorder="1" applyAlignment="1">
      <alignment horizontal="right" vertical="top"/>
    </xf>
    <xf numFmtId="0" fontId="0" fillId="4" borderId="0" xfId="0" applyFill="1"/>
    <xf numFmtId="0" fontId="10" fillId="4" borderId="0" xfId="0" applyFont="1" applyFill="1"/>
    <xf numFmtId="0" fontId="10" fillId="5" borderId="0" xfId="0" applyFont="1" applyFill="1"/>
    <xf numFmtId="0" fontId="10" fillId="6" borderId="0" xfId="0" applyFont="1" applyFill="1"/>
    <xf numFmtId="0" fontId="10" fillId="7" borderId="0" xfId="0" applyFont="1" applyFill="1"/>
    <xf numFmtId="0" fontId="12" fillId="4" borderId="0" xfId="0" applyFont="1" applyFill="1"/>
    <xf numFmtId="164" fontId="49" fillId="4" borderId="0" xfId="0" applyNumberFormat="1" applyFont="1" applyFill="1"/>
    <xf numFmtId="0" fontId="49" fillId="0" borderId="0" xfId="0" applyFont="1" applyFill="1"/>
    <xf numFmtId="0" fontId="49" fillId="5" borderId="0" xfId="0" applyFont="1" applyFill="1"/>
    <xf numFmtId="164" fontId="49" fillId="5" borderId="0" xfId="0" applyNumberFormat="1" applyFont="1" applyFill="1"/>
    <xf numFmtId="0" fontId="49" fillId="6" borderId="0" xfId="0" applyFont="1" applyFill="1"/>
    <xf numFmtId="164" fontId="49" fillId="6" borderId="0" xfId="0" applyNumberFormat="1" applyFont="1" applyFill="1"/>
    <xf numFmtId="0" fontId="49" fillId="7" borderId="0" xfId="0" applyFont="1" applyFill="1"/>
    <xf numFmtId="164" fontId="49" fillId="7" borderId="0" xfId="0" applyNumberFormat="1" applyFont="1" applyFill="1"/>
    <xf numFmtId="0" fontId="42" fillId="5" borderId="6" xfId="0" applyFont="1" applyFill="1" applyBorder="1"/>
    <xf numFmtId="0" fontId="42" fillId="6" borderId="6" xfId="0" applyFont="1" applyFill="1" applyBorder="1"/>
    <xf numFmtId="0" fontId="42" fillId="7" borderId="6" xfId="0" applyFont="1" applyFill="1" applyBorder="1"/>
    <xf numFmtId="164" fontId="48" fillId="5" borderId="6" xfId="0" applyNumberFormat="1" applyFont="1" applyFill="1" applyBorder="1" applyAlignment="1">
      <alignment horizontal="right" vertical="top"/>
    </xf>
    <xf numFmtId="164" fontId="41" fillId="6" borderId="6" xfId="0" applyNumberFormat="1" applyFont="1" applyFill="1" applyBorder="1" applyAlignment="1">
      <alignment horizontal="right" vertical="top"/>
    </xf>
    <xf numFmtId="164" fontId="41" fillId="7" borderId="5" xfId="0" applyNumberFormat="1" applyFont="1" applyFill="1" applyBorder="1"/>
    <xf numFmtId="0" fontId="42" fillId="0" borderId="8" xfId="0" applyFont="1" applyFill="1" applyBorder="1"/>
    <xf numFmtId="0" fontId="40" fillId="0" borderId="8" xfId="0" applyFont="1" applyFill="1" applyBorder="1"/>
    <xf numFmtId="164" fontId="47" fillId="4" borderId="8" xfId="0" applyNumberFormat="1" applyFont="1" applyFill="1" applyBorder="1" applyAlignment="1">
      <alignment horizontal="right" vertical="top"/>
    </xf>
    <xf numFmtId="164" fontId="47" fillId="5" borderId="8" xfId="0" applyNumberFormat="1" applyFont="1" applyFill="1" applyBorder="1" applyAlignment="1">
      <alignment horizontal="right" vertical="top"/>
    </xf>
    <xf numFmtId="164" fontId="47" fillId="6" borderId="8" xfId="0" applyNumberFormat="1" applyFont="1" applyFill="1" applyBorder="1" applyAlignment="1">
      <alignment horizontal="right" vertical="top"/>
    </xf>
    <xf numFmtId="164" fontId="47" fillId="7" borderId="8" xfId="0" applyNumberFormat="1" applyFont="1" applyFill="1" applyBorder="1" applyAlignment="1">
      <alignment horizontal="right" vertical="top"/>
    </xf>
    <xf numFmtId="0" fontId="42" fillId="0" borderId="0" xfId="0" applyFont="1" applyFill="1" applyBorder="1"/>
    <xf numFmtId="164" fontId="41" fillId="7" borderId="6" xfId="0" applyNumberFormat="1" applyFont="1" applyFill="1" applyBorder="1"/>
    <xf numFmtId="164" fontId="41" fillId="4" borderId="6" xfId="0" applyNumberFormat="1" applyFont="1" applyFill="1" applyBorder="1" applyAlignment="1">
      <alignment horizontal="right" vertical="top"/>
    </xf>
    <xf numFmtId="164" fontId="41" fillId="4" borderId="6" xfId="0" applyNumberFormat="1" applyFont="1" applyFill="1" applyBorder="1"/>
    <xf numFmtId="164" fontId="41" fillId="5" borderId="6" xfId="0" applyNumberFormat="1" applyFont="1" applyFill="1" applyBorder="1" applyAlignment="1">
      <alignment horizontal="right" vertical="top"/>
    </xf>
    <xf numFmtId="164" fontId="41" fillId="5" borderId="6" xfId="0" applyNumberFormat="1" applyFont="1" applyFill="1" applyBorder="1"/>
    <xf numFmtId="164" fontId="41" fillId="6" borderId="6" xfId="0" applyNumberFormat="1" applyFont="1" applyFill="1" applyBorder="1"/>
    <xf numFmtId="164" fontId="41" fillId="4" borderId="0" xfId="0" applyNumberFormat="1" applyFont="1" applyFill="1"/>
    <xf numFmtId="164" fontId="41" fillId="5" borderId="0" xfId="0" applyNumberFormat="1" applyFont="1" applyFill="1"/>
    <xf numFmtId="0" fontId="41" fillId="6" borderId="0" xfId="0" applyFont="1" applyFill="1"/>
    <xf numFmtId="164" fontId="41" fillId="7" borderId="0" xfId="0" applyNumberFormat="1" applyFont="1" applyFill="1"/>
    <xf numFmtId="164" fontId="41" fillId="0" borderId="0" xfId="0" applyNumberFormat="1" applyFont="1" applyFill="1"/>
    <xf numFmtId="0" fontId="0" fillId="0" borderId="12" xfId="0" applyFill="1" applyBorder="1"/>
    <xf numFmtId="0" fontId="0" fillId="0" borderId="13" xfId="0" applyBorder="1"/>
    <xf numFmtId="0" fontId="0" fillId="0" borderId="14" xfId="0" applyBorder="1"/>
    <xf numFmtId="170" fontId="0" fillId="0" borderId="0" xfId="0" applyNumberFormat="1"/>
    <xf numFmtId="169" fontId="0" fillId="0" borderId="0" xfId="0" applyNumberFormat="1"/>
    <xf numFmtId="0" fontId="0" fillId="0" borderId="0" xfId="0" applyBorder="1"/>
    <xf numFmtId="169" fontId="0" fillId="0" borderId="0" xfId="0" applyNumberFormat="1" applyFill="1" applyBorder="1"/>
    <xf numFmtId="0" fontId="0" fillId="0" borderId="0" xfId="0" applyNumberFormat="1" applyBorder="1"/>
    <xf numFmtId="0" fontId="12" fillId="0" borderId="0" xfId="0" applyFont="1" applyBorder="1"/>
    <xf numFmtId="166" fontId="20" fillId="0" borderId="15" xfId="1" applyFont="1" applyFill="1" applyBorder="1" applyAlignment="1">
      <alignment horizontal="left" vertical="top" wrapText="1"/>
    </xf>
    <xf numFmtId="0" fontId="10" fillId="0" borderId="0" xfId="0" applyFont="1" applyBorder="1"/>
    <xf numFmtId="0" fontId="49" fillId="2" borderId="5" xfId="0" applyFont="1" applyFill="1" applyBorder="1" applyAlignment="1">
      <alignment horizontal="right"/>
    </xf>
    <xf numFmtId="171" fontId="20" fillId="9" borderId="6" xfId="4" applyNumberFormat="1" applyFont="1" applyFill="1" applyBorder="1" applyAlignment="1">
      <alignment horizontal="center" vertical="top"/>
    </xf>
    <xf numFmtId="10" fontId="20" fillId="9" borderId="6" xfId="4" applyNumberFormat="1" applyFont="1" applyFill="1" applyBorder="1" applyAlignment="1">
      <alignment horizontal="center" vertical="top" wrapText="1"/>
    </xf>
    <xf numFmtId="166" fontId="22" fillId="0" borderId="16" xfId="1" applyFont="1" applyFill="1" applyBorder="1" applyAlignment="1">
      <alignment horizontal="right" vertical="top"/>
    </xf>
    <xf numFmtId="10" fontId="20" fillId="9" borderId="6" xfId="4" applyNumberFormat="1" applyFont="1" applyFill="1" applyBorder="1" applyAlignment="1">
      <alignment horizontal="center" vertical="top"/>
    </xf>
    <xf numFmtId="10" fontId="20" fillId="9" borderId="6" xfId="1" applyNumberFormat="1" applyFont="1" applyFill="1" applyBorder="1" applyAlignment="1">
      <alignment horizontal="center" vertical="top" wrapText="1"/>
    </xf>
    <xf numFmtId="0" fontId="0" fillId="0" borderId="0" xfId="0" applyAlignment="1">
      <alignment horizontal="right"/>
    </xf>
    <xf numFmtId="0" fontId="12" fillId="9" borderId="0" xfId="0" applyFont="1" applyFill="1" applyAlignment="1">
      <alignment horizontal="center"/>
    </xf>
    <xf numFmtId="0" fontId="12" fillId="0" borderId="0" xfId="0" applyFont="1" applyAlignment="1">
      <alignment horizontal="right"/>
    </xf>
    <xf numFmtId="169" fontId="12" fillId="9" borderId="6" xfId="0" applyNumberFormat="1" applyFont="1" applyFill="1" applyBorder="1"/>
    <xf numFmtId="169" fontId="12" fillId="0" borderId="0" xfId="0" applyNumberFormat="1" applyFont="1"/>
    <xf numFmtId="0" fontId="12" fillId="9" borderId="6" xfId="0" applyFont="1" applyFill="1" applyBorder="1"/>
    <xf numFmtId="169" fontId="10" fillId="9" borderId="0" xfId="1" applyNumberFormat="1" applyFill="1"/>
    <xf numFmtId="169" fontId="10" fillId="9" borderId="0" xfId="1" applyNumberFormat="1" applyFill="1" applyBorder="1"/>
    <xf numFmtId="0" fontId="12" fillId="0" borderId="11" xfId="0" applyFont="1" applyBorder="1" applyAlignment="1">
      <alignment horizontal="center"/>
    </xf>
    <xf numFmtId="0" fontId="12" fillId="0" borderId="17" xfId="0" applyFont="1" applyFill="1" applyBorder="1" applyAlignment="1">
      <alignment horizontal="center"/>
    </xf>
    <xf numFmtId="0" fontId="12" fillId="0" borderId="18" xfId="0" applyFont="1" applyFill="1" applyBorder="1" applyAlignment="1">
      <alignment horizontal="center"/>
    </xf>
    <xf numFmtId="0" fontId="50" fillId="0" borderId="0" xfId="0" applyFont="1" applyAlignment="1">
      <alignment horizontal="right"/>
    </xf>
    <xf numFmtId="2" fontId="0" fillId="0" borderId="0" xfId="0" applyNumberFormat="1"/>
    <xf numFmtId="169" fontId="0" fillId="0" borderId="0" xfId="1" applyNumberFormat="1" applyFont="1"/>
    <xf numFmtId="169" fontId="51" fillId="0" borderId="0" xfId="1" applyNumberFormat="1" applyFont="1" applyAlignment="1">
      <alignment horizontal="right"/>
    </xf>
    <xf numFmtId="171" fontId="0" fillId="0" borderId="0" xfId="4" applyNumberFormat="1" applyFont="1"/>
    <xf numFmtId="10" fontId="0" fillId="0" borderId="0" xfId="4" applyNumberFormat="1" applyFont="1"/>
    <xf numFmtId="0" fontId="0" fillId="0" borderId="14" xfId="0" applyFill="1" applyBorder="1"/>
    <xf numFmtId="0" fontId="13" fillId="0" borderId="0" xfId="0" applyFont="1"/>
    <xf numFmtId="0" fontId="52" fillId="0" borderId="0" xfId="0" applyFont="1"/>
    <xf numFmtId="166" fontId="0" fillId="0" borderId="0" xfId="1" applyFont="1"/>
    <xf numFmtId="166" fontId="41" fillId="6" borderId="0" xfId="1" applyFont="1" applyFill="1"/>
    <xf numFmtId="0" fontId="0" fillId="0" borderId="0" xfId="0"/>
    <xf numFmtId="0" fontId="42" fillId="41" borderId="6" xfId="0" applyFont="1" applyFill="1" applyBorder="1"/>
    <xf numFmtId="164" fontId="44" fillId="41" borderId="6" xfId="0" applyNumberFormat="1" applyFont="1" applyFill="1" applyBorder="1" applyAlignment="1">
      <alignment horizontal="right" vertical="top"/>
    </xf>
    <xf numFmtId="164" fontId="42" fillId="41" borderId="6" xfId="0" applyNumberFormat="1" applyFont="1" applyFill="1" applyBorder="1" applyAlignment="1">
      <alignment horizontal="right" vertical="top"/>
    </xf>
    <xf numFmtId="164" fontId="42" fillId="41" borderId="5" xfId="0" applyNumberFormat="1" applyFont="1" applyFill="1" applyBorder="1"/>
    <xf numFmtId="0" fontId="42" fillId="41" borderId="0" xfId="0" applyFont="1" applyFill="1"/>
    <xf numFmtId="0" fontId="0" fillId="41" borderId="0" xfId="0" applyFill="1"/>
    <xf numFmtId="0" fontId="0" fillId="0" borderId="0" xfId="0"/>
    <xf numFmtId="10" fontId="12" fillId="0" borderId="0" xfId="4" applyNumberFormat="1" applyFont="1"/>
    <xf numFmtId="0" fontId="10" fillId="0" borderId="0" xfId="0" applyFont="1"/>
    <xf numFmtId="0" fontId="12" fillId="2" borderId="5" xfId="0" applyFont="1" applyFill="1" applyBorder="1" applyAlignment="1">
      <alignment horizontal="right"/>
    </xf>
    <xf numFmtId="164" fontId="72" fillId="6" borderId="6" xfId="0" applyNumberFormat="1" applyFont="1" applyFill="1" applyBorder="1" applyAlignment="1">
      <alignment horizontal="right" vertical="top"/>
    </xf>
    <xf numFmtId="0" fontId="0" fillId="0" borderId="0" xfId="0"/>
    <xf numFmtId="0" fontId="12" fillId="0" borderId="14" xfId="0" applyFont="1" applyFill="1" applyBorder="1"/>
    <xf numFmtId="0" fontId="12" fillId="0" borderId="15" xfId="0" applyFont="1" applyBorder="1" applyAlignment="1">
      <alignment horizontal="center"/>
    </xf>
    <xf numFmtId="170" fontId="0" fillId="0" borderId="0" xfId="0" applyNumberFormat="1" applyBorder="1"/>
    <xf numFmtId="0" fontId="12" fillId="0" borderId="14" xfId="0" applyFont="1" applyBorder="1"/>
    <xf numFmtId="170" fontId="0" fillId="43" borderId="0" xfId="0" applyNumberFormat="1" applyFill="1"/>
    <xf numFmtId="3" fontId="12" fillId="0" borderId="15" xfId="1" applyNumberFormat="1" applyFont="1" applyBorder="1"/>
    <xf numFmtId="4" fontId="73" fillId="42" borderId="33" xfId="0" applyNumberFormat="1" applyFont="1" applyFill="1" applyBorder="1" applyAlignment="1">
      <alignment horizontal="right" wrapText="1"/>
    </xf>
    <xf numFmtId="175" fontId="10" fillId="0" borderId="0" xfId="1" applyNumberFormat="1"/>
    <xf numFmtId="0" fontId="0" fillId="0" borderId="0" xfId="0"/>
    <xf numFmtId="4" fontId="73" fillId="45" borderId="33" xfId="0" applyNumberFormat="1" applyFont="1" applyFill="1" applyBorder="1" applyAlignment="1">
      <alignment horizontal="right" wrapText="1"/>
    </xf>
    <xf numFmtId="0" fontId="12" fillId="43" borderId="0" xfId="0" applyFont="1" applyFill="1"/>
    <xf numFmtId="170" fontId="12" fillId="0" borderId="0" xfId="0" applyNumberFormat="1" applyFont="1"/>
    <xf numFmtId="0" fontId="12" fillId="45" borderId="14" xfId="0" applyFont="1" applyFill="1" applyBorder="1"/>
    <xf numFmtId="0" fontId="12" fillId="45" borderId="23" xfId="0" applyFont="1" applyFill="1" applyBorder="1"/>
    <xf numFmtId="170" fontId="36" fillId="0" borderId="0" xfId="0" applyNumberFormat="1" applyFont="1" applyFill="1" applyBorder="1" applyAlignment="1">
      <alignment horizontal="right" vertical="top"/>
    </xf>
    <xf numFmtId="166" fontId="36" fillId="0" borderId="0" xfId="1" applyFont="1" applyFill="1" applyBorder="1" applyAlignment="1">
      <alignment horizontal="right" vertical="top"/>
    </xf>
    <xf numFmtId="166" fontId="10" fillId="0" borderId="0" xfId="1" applyFill="1" applyBorder="1"/>
    <xf numFmtId="171" fontId="20" fillId="0" borderId="6" xfId="4" applyNumberFormat="1" applyFont="1" applyFill="1" applyBorder="1" applyAlignment="1">
      <alignment horizontal="center" vertical="top"/>
    </xf>
    <xf numFmtId="10" fontId="20" fillId="0" borderId="6" xfId="4" applyNumberFormat="1" applyFont="1" applyFill="1" applyBorder="1" applyAlignment="1">
      <alignment horizontal="center" vertical="top" wrapText="1"/>
    </xf>
    <xf numFmtId="10" fontId="20" fillId="0" borderId="6" xfId="4" applyNumberFormat="1" applyFont="1" applyFill="1" applyBorder="1" applyAlignment="1">
      <alignment horizontal="center" vertical="top"/>
    </xf>
    <xf numFmtId="169" fontId="10" fillId="0" borderId="6" xfId="1" applyNumberFormat="1" applyFill="1" applyBorder="1"/>
    <xf numFmtId="0" fontId="12" fillId="0" borderId="0" xfId="0" applyFont="1" applyFill="1" applyAlignment="1">
      <alignment horizontal="center"/>
    </xf>
    <xf numFmtId="169" fontId="12" fillId="0" borderId="6" xfId="0" applyNumberFormat="1" applyFont="1" applyFill="1" applyBorder="1"/>
    <xf numFmtId="169" fontId="10" fillId="0" borderId="0" xfId="1" applyNumberFormat="1" applyFill="1" applyBorder="1"/>
    <xf numFmtId="169" fontId="0" fillId="0" borderId="0" xfId="0" applyNumberFormat="1" applyFill="1"/>
    <xf numFmtId="0" fontId="12" fillId="0" borderId="11" xfId="0" applyFont="1" applyFill="1" applyBorder="1" applyAlignment="1">
      <alignment horizontal="center"/>
    </xf>
    <xf numFmtId="3" fontId="20" fillId="0" borderId="19" xfId="0" applyNumberFormat="1" applyFont="1" applyFill="1" applyBorder="1"/>
    <xf numFmtId="0" fontId="71" fillId="0" borderId="0" xfId="0" applyFont="1" applyFill="1" applyAlignment="1"/>
    <xf numFmtId="0" fontId="0" fillId="0" borderId="0" xfId="0"/>
    <xf numFmtId="0" fontId="0" fillId="42" borderId="0" xfId="0" applyFill="1"/>
    <xf numFmtId="0" fontId="34" fillId="2" borderId="0" xfId="0" applyFont="1" applyFill="1" applyBorder="1" applyAlignment="1">
      <alignment horizontal="left" vertical="center"/>
    </xf>
    <xf numFmtId="169" fontId="52" fillId="0" borderId="0" xfId="1" applyNumberFormat="1" applyFont="1"/>
    <xf numFmtId="169" fontId="0" fillId="0" borderId="0" xfId="1" applyNumberFormat="1" applyFont="1" applyFill="1"/>
    <xf numFmtId="169" fontId="52" fillId="0" borderId="0" xfId="1" applyNumberFormat="1" applyFont="1" applyFill="1"/>
    <xf numFmtId="0" fontId="12" fillId="0" borderId="0" xfId="0" applyFont="1" applyAlignment="1">
      <alignment vertical="top"/>
    </xf>
    <xf numFmtId="0" fontId="0" fillId="0" borderId="0" xfId="0"/>
    <xf numFmtId="168" fontId="38" fillId="44" borderId="2" xfId="0" applyNumberFormat="1" applyFont="1" applyFill="1" applyBorder="1" applyAlignment="1">
      <alignment vertical="center"/>
    </xf>
    <xf numFmtId="168" fontId="38" fillId="44" borderId="8" xfId="0" applyNumberFormat="1" applyFont="1" applyFill="1" applyBorder="1" applyAlignment="1">
      <alignment vertical="center"/>
    </xf>
    <xf numFmtId="0" fontId="31" fillId="0" borderId="6" xfId="0" applyFont="1" applyFill="1" applyBorder="1" applyAlignment="1">
      <alignment horizontal="center"/>
    </xf>
    <xf numFmtId="164" fontId="43" fillId="41" borderId="6" xfId="0" applyNumberFormat="1" applyFont="1" applyFill="1" applyBorder="1" applyAlignment="1">
      <alignment horizontal="right" vertical="top"/>
    </xf>
    <xf numFmtId="0" fontId="52" fillId="0" borderId="0" xfId="0" applyFont="1" applyFill="1"/>
    <xf numFmtId="3" fontId="52" fillId="0" borderId="0" xfId="0" applyNumberFormat="1" applyFont="1"/>
    <xf numFmtId="0" fontId="52" fillId="0" borderId="0" xfId="0" applyFont="1" applyFill="1" applyAlignment="1">
      <alignment wrapText="1"/>
    </xf>
    <xf numFmtId="169" fontId="42" fillId="0" borderId="0" xfId="1" applyNumberFormat="1" applyFont="1"/>
    <xf numFmtId="0" fontId="42" fillId="0" borderId="0" xfId="0" applyFont="1"/>
    <xf numFmtId="173" fontId="11" fillId="0" borderId="9" xfId="0" applyNumberFormat="1" applyFont="1" applyFill="1" applyBorder="1" applyAlignment="1">
      <alignment vertical="top" wrapText="1"/>
    </xf>
    <xf numFmtId="0" fontId="33" fillId="2" borderId="0" xfId="0" applyFont="1" applyFill="1" applyBorder="1" applyAlignment="1">
      <alignment horizontal="left" vertical="center"/>
    </xf>
    <xf numFmtId="168" fontId="45" fillId="44" borderId="6" xfId="0" applyNumberFormat="1" applyFont="1" applyFill="1" applyBorder="1" applyAlignment="1">
      <alignment horizontal="right" vertical="center"/>
    </xf>
    <xf numFmtId="168" fontId="37" fillId="44" borderId="6" xfId="0" applyNumberFormat="1" applyFont="1" applyFill="1" applyBorder="1" applyAlignment="1">
      <alignment vertical="center"/>
    </xf>
    <xf numFmtId="0" fontId="10" fillId="0" borderId="6" xfId="0" applyFont="1" applyBorder="1"/>
    <xf numFmtId="169" fontId="0" fillId="0" borderId="6" xfId="0" applyNumberFormat="1" applyBorder="1"/>
    <xf numFmtId="0" fontId="0" fillId="0" borderId="0" xfId="0"/>
    <xf numFmtId="0" fontId="52" fillId="0" borderId="0" xfId="0" applyFont="1" applyAlignment="1">
      <alignment horizontal="left"/>
    </xf>
    <xf numFmtId="0" fontId="52" fillId="47" borderId="0" xfId="0" applyFont="1" applyFill="1"/>
    <xf numFmtId="0" fontId="0" fillId="47" borderId="0" xfId="0" applyFill="1"/>
    <xf numFmtId="0" fontId="12" fillId="47" borderId="0" xfId="0" applyFont="1" applyFill="1"/>
    <xf numFmtId="175" fontId="50" fillId="47" borderId="0" xfId="1" applyNumberFormat="1" applyFont="1" applyFill="1"/>
    <xf numFmtId="169" fontId="50" fillId="47" borderId="0" xfId="1" applyNumberFormat="1" applyFont="1" applyFill="1"/>
    <xf numFmtId="166" fontId="50" fillId="47" borderId="0" xfId="1" applyFont="1" applyFill="1"/>
    <xf numFmtId="166" fontId="50" fillId="47" borderId="0" xfId="1" applyNumberFormat="1" applyFont="1" applyFill="1"/>
    <xf numFmtId="10" fontId="50" fillId="47" borderId="0" xfId="1" applyNumberFormat="1" applyFont="1" applyFill="1"/>
    <xf numFmtId="169" fontId="52" fillId="47" borderId="0" xfId="1" applyNumberFormat="1" applyFont="1" applyFill="1"/>
    <xf numFmtId="176" fontId="0" fillId="46" borderId="0" xfId="0" applyNumberFormat="1" applyFill="1"/>
    <xf numFmtId="0" fontId="0" fillId="41" borderId="0" xfId="0" applyNumberFormat="1" applyFill="1"/>
    <xf numFmtId="0" fontId="74" fillId="0" borderId="0" xfId="0" applyFont="1" applyFill="1"/>
    <xf numFmtId="0" fontId="40" fillId="2" borderId="6" xfId="0" applyFont="1" applyFill="1" applyBorder="1" applyAlignment="1">
      <alignment horizontal="center" vertical="center"/>
    </xf>
    <xf numFmtId="0" fontId="40" fillId="2" borderId="6" xfId="0" applyFont="1" applyFill="1" applyBorder="1" applyAlignment="1">
      <alignment horizontal="center" vertical="center" wrapText="1"/>
    </xf>
    <xf numFmtId="0" fontId="12" fillId="0" borderId="17" xfId="0" applyFont="1" applyFill="1" applyBorder="1" applyAlignment="1">
      <alignment horizontal="center" wrapText="1"/>
    </xf>
    <xf numFmtId="176" fontId="0" fillId="0" borderId="0" xfId="0" applyNumberFormat="1"/>
    <xf numFmtId="15" fontId="0" fillId="0" borderId="12" xfId="0" applyNumberFormat="1" applyFill="1" applyBorder="1"/>
    <xf numFmtId="0" fontId="0" fillId="0" borderId="0" xfId="0" applyNumberFormat="1"/>
    <xf numFmtId="0" fontId="0" fillId="0" borderId="0" xfId="0"/>
    <xf numFmtId="0" fontId="69" fillId="0" borderId="0" xfId="47"/>
    <xf numFmtId="0" fontId="38" fillId="0" borderId="0" xfId="0" applyFont="1"/>
    <xf numFmtId="0" fontId="0" fillId="0" borderId="0" xfId="0"/>
    <xf numFmtId="175" fontId="10" fillId="0" borderId="0" xfId="1" applyNumberFormat="1" applyFont="1"/>
    <xf numFmtId="166" fontId="10" fillId="0" borderId="0" xfId="1" applyFont="1"/>
    <xf numFmtId="166" fontId="10" fillId="0" borderId="0" xfId="1" applyNumberFormat="1" applyFont="1" applyFill="1"/>
    <xf numFmtId="166" fontId="10" fillId="0" borderId="0" xfId="1" applyFont="1" applyFill="1"/>
    <xf numFmtId="10" fontId="10" fillId="0" borderId="0" xfId="1" applyNumberFormat="1" applyFont="1" applyFill="1"/>
    <xf numFmtId="169" fontId="51" fillId="47" borderId="0" xfId="1" applyNumberFormat="1" applyFont="1" applyFill="1" applyAlignment="1">
      <alignment horizontal="right"/>
    </xf>
    <xf numFmtId="0" fontId="0" fillId="0" borderId="0" xfId="0"/>
    <xf numFmtId="0" fontId="0" fillId="46" borderId="0" xfId="0" applyNumberFormat="1" applyFill="1"/>
    <xf numFmtId="177" fontId="0" fillId="46" borderId="0" xfId="0" applyNumberFormat="1" applyFill="1"/>
    <xf numFmtId="0" fontId="12" fillId="42" borderId="0" xfId="0" applyFont="1" applyFill="1" applyAlignment="1">
      <alignment horizontal="center"/>
    </xf>
    <xf numFmtId="169" fontId="12" fillId="42" borderId="6" xfId="0" applyNumberFormat="1" applyFont="1" applyFill="1" applyBorder="1"/>
    <xf numFmtId="174" fontId="10" fillId="42" borderId="0" xfId="1" applyNumberFormat="1" applyFont="1" applyFill="1"/>
    <xf numFmtId="169" fontId="0" fillId="42" borderId="0" xfId="0" applyNumberFormat="1" applyFill="1"/>
    <xf numFmtId="3" fontId="20" fillId="42" borderId="19" xfId="0" applyNumberFormat="1" applyFont="1" applyFill="1" applyBorder="1"/>
    <xf numFmtId="3" fontId="0" fillId="46" borderId="0" xfId="0" applyNumberFormat="1" applyFill="1"/>
    <xf numFmtId="169" fontId="0" fillId="46" borderId="0" xfId="0" applyNumberFormat="1" applyFill="1"/>
    <xf numFmtId="0" fontId="10" fillId="0" borderId="0" xfId="0" applyFont="1" applyAlignment="1">
      <alignment horizontal="right"/>
    </xf>
    <xf numFmtId="9" fontId="0" fillId="0" borderId="0" xfId="4" applyFont="1"/>
    <xf numFmtId="167" fontId="17" fillId="41" borderId="9" xfId="2" applyNumberFormat="1" applyFont="1" applyFill="1" applyBorder="1" applyAlignment="1">
      <alignment wrapText="1"/>
    </xf>
    <xf numFmtId="0" fontId="0" fillId="0" borderId="0" xfId="0"/>
    <xf numFmtId="0" fontId="10" fillId="46" borderId="0" xfId="0" applyFont="1" applyFill="1"/>
    <xf numFmtId="0" fontId="74" fillId="46" borderId="0" xfId="0" applyFont="1" applyFill="1"/>
    <xf numFmtId="0" fontId="75" fillId="0" borderId="0" xfId="0" applyFont="1" applyFill="1"/>
    <xf numFmtId="171" fontId="11" fillId="0" borderId="0" xfId="4" applyNumberFormat="1" applyFont="1" applyFill="1"/>
    <xf numFmtId="164" fontId="44" fillId="0" borderId="6" xfId="0" applyNumberFormat="1" applyFont="1" applyFill="1" applyBorder="1" applyAlignment="1">
      <alignment horizontal="right" vertical="top"/>
    </xf>
    <xf numFmtId="164" fontId="42" fillId="0" borderId="6" xfId="0" applyNumberFormat="1" applyFont="1" applyFill="1" applyBorder="1" applyAlignment="1">
      <alignment horizontal="right" vertical="top"/>
    </xf>
    <xf numFmtId="164" fontId="40" fillId="0" borderId="6" xfId="0" applyNumberFormat="1" applyFont="1" applyFill="1" applyBorder="1" applyAlignment="1">
      <alignment horizontal="right" vertical="top"/>
    </xf>
    <xf numFmtId="0" fontId="12" fillId="0" borderId="6" xfId="0" applyFont="1" applyFill="1" applyBorder="1"/>
    <xf numFmtId="0" fontId="12" fillId="44" borderId="6" xfId="0" applyFont="1" applyFill="1" applyBorder="1"/>
    <xf numFmtId="164" fontId="40" fillId="44" borderId="6" xfId="0" applyNumberFormat="1" applyFont="1" applyFill="1" applyBorder="1" applyAlignment="1">
      <alignment horizontal="right" vertical="top"/>
    </xf>
    <xf numFmtId="0" fontId="76" fillId="0" borderId="0" xfId="0" applyFont="1"/>
    <xf numFmtId="0" fontId="78" fillId="0" borderId="0" xfId="0" applyFont="1" applyAlignment="1">
      <alignment vertical="center"/>
    </xf>
    <xf numFmtId="0" fontId="79" fillId="0" borderId="0" xfId="0" applyFont="1" applyAlignment="1">
      <alignment vertical="top"/>
    </xf>
    <xf numFmtId="0" fontId="0" fillId="0" borderId="0" xfId="0" applyAlignment="1">
      <alignment vertical="center"/>
    </xf>
    <xf numFmtId="0" fontId="83" fillId="0" borderId="0" xfId="0" applyFont="1"/>
    <xf numFmtId="0" fontId="85" fillId="0" borderId="0" xfId="0" applyFont="1"/>
    <xf numFmtId="0" fontId="87" fillId="0" borderId="0" xfId="0" applyFont="1"/>
    <xf numFmtId="0" fontId="85" fillId="48" borderId="35" xfId="0" applyFont="1" applyFill="1" applyBorder="1" applyAlignment="1">
      <alignment vertical="center"/>
    </xf>
    <xf numFmtId="0" fontId="85" fillId="48" borderId="36" xfId="0" applyFont="1" applyFill="1" applyBorder="1"/>
    <xf numFmtId="0" fontId="85" fillId="0" borderId="38" xfId="0" applyFont="1" applyBorder="1" applyAlignment="1">
      <alignment vertical="center"/>
    </xf>
    <xf numFmtId="0" fontId="85" fillId="0" borderId="39" xfId="0" applyFont="1" applyBorder="1"/>
    <xf numFmtId="0" fontId="85" fillId="48" borderId="38" xfId="0" applyFont="1" applyFill="1" applyBorder="1" applyAlignment="1">
      <alignment vertical="center"/>
    </xf>
    <xf numFmtId="0" fontId="85" fillId="48" borderId="39" xfId="0" applyFont="1" applyFill="1" applyBorder="1"/>
    <xf numFmtId="0" fontId="87" fillId="0" borderId="0" xfId="0" applyFont="1" applyAlignment="1">
      <alignment wrapText="1"/>
    </xf>
    <xf numFmtId="0" fontId="93" fillId="0" borderId="34" xfId="0" applyFont="1" applyBorder="1" applyAlignment="1">
      <alignment horizontal="center" vertical="center" wrapText="1"/>
    </xf>
    <xf numFmtId="0" fontId="93" fillId="0" borderId="40" xfId="0" applyFont="1" applyBorder="1" applyAlignment="1">
      <alignment horizontal="center"/>
    </xf>
    <xf numFmtId="41" fontId="85" fillId="0" borderId="40" xfId="0" applyNumberFormat="1" applyFont="1" applyBorder="1"/>
    <xf numFmtId="41" fontId="83" fillId="0" borderId="40" xfId="0" applyNumberFormat="1" applyFont="1" applyBorder="1"/>
    <xf numFmtId="0" fontId="85" fillId="0" borderId="0" xfId="0" applyFont="1" applyAlignment="1">
      <alignment vertical="center"/>
    </xf>
    <xf numFmtId="0" fontId="95" fillId="0" borderId="0" xfId="0" applyFont="1" applyFill="1"/>
    <xf numFmtId="0" fontId="91" fillId="0" borderId="0" xfId="0" applyFont="1" applyFill="1"/>
    <xf numFmtId="0" fontId="91" fillId="0" borderId="0" xfId="0" applyFont="1" applyFill="1" applyBorder="1"/>
    <xf numFmtId="0" fontId="67" fillId="0" borderId="0" xfId="0" applyFont="1" applyBorder="1"/>
    <xf numFmtId="0" fontId="95" fillId="0" borderId="0" xfId="0" applyFont="1" applyFill="1" applyBorder="1"/>
    <xf numFmtId="0" fontId="95" fillId="0" borderId="0" xfId="0" applyFont="1" applyFill="1" applyBorder="1" applyAlignment="1">
      <alignment vertical="center"/>
    </xf>
    <xf numFmtId="0" fontId="96" fillId="0" borderId="0" xfId="0" applyFont="1" applyFill="1" applyBorder="1"/>
    <xf numFmtId="0" fontId="0" fillId="0" borderId="0" xfId="0" applyBorder="1" applyAlignment="1">
      <alignment vertical="center"/>
    </xf>
    <xf numFmtId="0" fontId="85" fillId="0" borderId="0" xfId="0" applyFont="1" applyBorder="1" applyAlignment="1">
      <alignment vertical="center" wrapText="1"/>
    </xf>
    <xf numFmtId="0" fontId="97" fillId="0" borderId="41" xfId="0" applyFont="1" applyBorder="1" applyAlignment="1">
      <alignment vertical="center"/>
    </xf>
    <xf numFmtId="0" fontId="0" fillId="0" borderId="41" xfId="0" applyBorder="1" applyAlignment="1">
      <alignment vertical="center"/>
    </xf>
    <xf numFmtId="41" fontId="83" fillId="0" borderId="42" xfId="0" applyNumberFormat="1" applyFont="1" applyBorder="1"/>
    <xf numFmtId="41" fontId="83" fillId="0" borderId="43" xfId="0" applyNumberFormat="1" applyFont="1" applyBorder="1"/>
    <xf numFmtId="0" fontId="95" fillId="0" borderId="45" xfId="0" applyFont="1" applyFill="1" applyBorder="1"/>
    <xf numFmtId="0" fontId="0" fillId="0" borderId="45" xfId="0" applyFill="1" applyBorder="1"/>
    <xf numFmtId="0" fontId="0" fillId="0" borderId="45" xfId="0" applyBorder="1"/>
    <xf numFmtId="0" fontId="0" fillId="0" borderId="44" xfId="0" applyBorder="1"/>
    <xf numFmtId="41" fontId="83" fillId="0" borderId="42" xfId="0" applyNumberFormat="1" applyFont="1" applyBorder="1" applyAlignment="1">
      <alignment vertical="center"/>
    </xf>
    <xf numFmtId="0" fontId="98" fillId="0" borderId="45" xfId="0" applyFont="1" applyFill="1" applyBorder="1"/>
    <xf numFmtId="0" fontId="91" fillId="0" borderId="0" xfId="0" applyFont="1" applyFill="1" applyBorder="1" applyAlignment="1">
      <alignment vertical="center"/>
    </xf>
    <xf numFmtId="0" fontId="0" fillId="0" borderId="0" xfId="0" applyFill="1" applyAlignment="1">
      <alignment vertical="center"/>
    </xf>
    <xf numFmtId="41" fontId="94" fillId="0" borderId="40" xfId="0" applyNumberFormat="1" applyFont="1" applyBorder="1" applyAlignment="1">
      <alignment vertical="center"/>
    </xf>
    <xf numFmtId="0" fontId="17" fillId="0" borderId="0" xfId="0" applyFont="1" applyFill="1" applyAlignment="1">
      <alignment vertical="center"/>
    </xf>
    <xf numFmtId="41" fontId="94" fillId="0" borderId="40" xfId="0" applyNumberFormat="1" applyFont="1" applyBorder="1" applyAlignment="1">
      <alignment horizontal="center"/>
    </xf>
    <xf numFmtId="41" fontId="83" fillId="0" borderId="40" xfId="0" applyNumberFormat="1" applyFont="1" applyBorder="1" applyAlignment="1"/>
    <xf numFmtId="0" fontId="95" fillId="0" borderId="46" xfId="0" applyFont="1" applyFill="1" applyBorder="1" applyAlignment="1">
      <alignment vertical="center"/>
    </xf>
    <xf numFmtId="0" fontId="0" fillId="0" borderId="46" xfId="0" applyFill="1" applyBorder="1"/>
    <xf numFmtId="0" fontId="0" fillId="0" borderId="46" xfId="0" applyBorder="1" applyAlignment="1">
      <alignment vertical="center"/>
    </xf>
    <xf numFmtId="41" fontId="83" fillId="0" borderId="47" xfId="0" applyNumberFormat="1" applyFont="1" applyBorder="1"/>
    <xf numFmtId="0" fontId="83" fillId="0" borderId="46" xfId="0" applyFont="1" applyFill="1" applyBorder="1" applyAlignment="1">
      <alignment vertical="center"/>
    </xf>
    <xf numFmtId="10" fontId="0" fillId="0" borderId="0" xfId="0" applyNumberFormat="1"/>
    <xf numFmtId="0" fontId="82" fillId="2" borderId="0" xfId="0" applyFont="1" applyFill="1" applyAlignment="1">
      <alignment horizontal="left" vertical="center" wrapText="1"/>
    </xf>
    <xf numFmtId="0" fontId="38" fillId="0" borderId="0" xfId="0" applyFont="1" applyAlignment="1">
      <alignment horizontal="left" wrapText="1"/>
    </xf>
    <xf numFmtId="0" fontId="27" fillId="0" borderId="0" xfId="0" applyFont="1" applyFill="1" applyBorder="1" applyAlignment="1"/>
    <xf numFmtId="41" fontId="94" fillId="0" borderId="40" xfId="0" applyNumberFormat="1" applyFont="1" applyBorder="1"/>
    <xf numFmtId="0" fontId="83" fillId="0" borderId="0" xfId="0" applyFont="1" applyBorder="1"/>
    <xf numFmtId="0" fontId="85" fillId="0" borderId="0" xfId="0" applyFont="1" applyBorder="1"/>
    <xf numFmtId="0" fontId="100" fillId="0" borderId="48" xfId="0" applyFont="1" applyBorder="1" applyAlignment="1">
      <alignment vertical="center"/>
    </xf>
    <xf numFmtId="0" fontId="0" fillId="0" borderId="48" xfId="0" applyBorder="1" applyAlignment="1">
      <alignment vertical="center"/>
    </xf>
    <xf numFmtId="0" fontId="101" fillId="0" borderId="48" xfId="0" applyFont="1" applyFill="1" applyBorder="1"/>
    <xf numFmtId="41" fontId="83" fillId="0" borderId="49" xfId="0" applyNumberFormat="1" applyFont="1" applyBorder="1"/>
    <xf numFmtId="0" fontId="97" fillId="0" borderId="41" xfId="0" applyFont="1" applyBorder="1"/>
    <xf numFmtId="0" fontId="26" fillId="0" borderId="41" xfId="0" applyFont="1" applyFill="1" applyBorder="1" applyAlignment="1"/>
    <xf numFmtId="0" fontId="27" fillId="0" borderId="41" xfId="0" applyFont="1" applyFill="1" applyBorder="1"/>
    <xf numFmtId="0" fontId="0" fillId="0" borderId="0" xfId="0" applyAlignment="1"/>
    <xf numFmtId="0" fontId="12" fillId="2" borderId="0" xfId="0" applyFont="1" applyFill="1" applyBorder="1" applyAlignment="1">
      <alignment horizontal="left"/>
    </xf>
    <xf numFmtId="0" fontId="13" fillId="2" borderId="0" xfId="0" applyFont="1" applyFill="1" applyBorder="1" applyAlignment="1">
      <alignment horizontal="left"/>
    </xf>
    <xf numFmtId="0" fontId="102" fillId="0" borderId="0" xfId="0" applyFont="1" applyBorder="1"/>
    <xf numFmtId="0" fontId="93" fillId="0" borderId="50" xfId="0" applyFont="1" applyBorder="1" applyAlignment="1">
      <alignment horizontal="center"/>
    </xf>
    <xf numFmtId="178" fontId="85" fillId="0" borderId="40" xfId="0" applyNumberFormat="1" applyFont="1" applyBorder="1"/>
    <xf numFmtId="10" fontId="85" fillId="0" borderId="40" xfId="4" applyNumberFormat="1" applyFont="1" applyBorder="1"/>
    <xf numFmtId="41" fontId="85" fillId="0" borderId="51" xfId="0" applyNumberFormat="1" applyFont="1" applyBorder="1"/>
    <xf numFmtId="0" fontId="93" fillId="48" borderId="50" xfId="0" applyFont="1" applyFill="1" applyBorder="1" applyAlignment="1">
      <alignment horizontal="center"/>
    </xf>
    <xf numFmtId="178" fontId="85" fillId="48" borderId="40" xfId="0" applyNumberFormat="1" applyFont="1" applyFill="1" applyBorder="1"/>
    <xf numFmtId="10" fontId="85" fillId="48" borderId="40" xfId="4" applyNumberFormat="1" applyFont="1" applyFill="1" applyBorder="1"/>
    <xf numFmtId="41" fontId="85" fillId="48" borderId="51" xfId="0" applyNumberFormat="1" applyFont="1" applyFill="1" applyBorder="1"/>
    <xf numFmtId="0" fontId="93" fillId="48" borderId="40" xfId="0" applyFont="1" applyFill="1" applyBorder="1" applyAlignment="1">
      <alignment horizontal="center"/>
    </xf>
    <xf numFmtId="41" fontId="85" fillId="48" borderId="40" xfId="0" applyNumberFormat="1" applyFont="1" applyFill="1" applyBorder="1"/>
    <xf numFmtId="41" fontId="94" fillId="48" borderId="40" xfId="0" applyNumberFormat="1" applyFont="1" applyFill="1" applyBorder="1" applyAlignment="1">
      <alignment vertical="center"/>
    </xf>
    <xf numFmtId="41" fontId="83" fillId="48" borderId="40" xfId="0" applyNumberFormat="1" applyFont="1" applyFill="1" applyBorder="1"/>
    <xf numFmtId="41" fontId="83" fillId="48" borderId="42" xfId="0" applyNumberFormat="1" applyFont="1" applyFill="1" applyBorder="1"/>
    <xf numFmtId="41" fontId="94" fillId="48" borderId="40" xfId="0" applyNumberFormat="1" applyFont="1" applyFill="1" applyBorder="1" applyAlignment="1">
      <alignment horizontal="center"/>
    </xf>
    <xf numFmtId="41" fontId="83" fillId="48" borderId="40" xfId="0" applyNumberFormat="1" applyFont="1" applyFill="1" applyBorder="1" applyAlignment="1"/>
    <xf numFmtId="41" fontId="83" fillId="48" borderId="47" xfId="0" applyNumberFormat="1" applyFont="1" applyFill="1" applyBorder="1"/>
    <xf numFmtId="41" fontId="83" fillId="48" borderId="43" xfId="0" applyNumberFormat="1" applyFont="1" applyFill="1" applyBorder="1"/>
    <xf numFmtId="41" fontId="94" fillId="48" borderId="40" xfId="0" applyNumberFormat="1" applyFont="1" applyFill="1" applyBorder="1"/>
    <xf numFmtId="41" fontId="83" fillId="48" borderId="49" xfId="0" applyNumberFormat="1" applyFont="1" applyFill="1" applyBorder="1"/>
    <xf numFmtId="0" fontId="103" fillId="0" borderId="0" xfId="0" applyFont="1" applyAlignment="1">
      <alignment vertical="top"/>
    </xf>
    <xf numFmtId="0" fontId="83" fillId="2" borderId="0" xfId="0" applyFont="1" applyFill="1" applyAlignment="1">
      <alignment horizontal="left"/>
    </xf>
    <xf numFmtId="0" fontId="85" fillId="2" borderId="0" xfId="0" applyFont="1" applyFill="1"/>
    <xf numFmtId="0" fontId="85" fillId="42" borderId="0" xfId="0" applyFont="1" applyFill="1"/>
    <xf numFmtId="0" fontId="104" fillId="2" borderId="0" xfId="0" applyFont="1" applyFill="1" applyAlignment="1">
      <alignment wrapText="1"/>
    </xf>
    <xf numFmtId="0" fontId="85" fillId="0" borderId="0" xfId="0" applyFont="1" applyFill="1"/>
    <xf numFmtId="0" fontId="83" fillId="0" borderId="0" xfId="0" applyFont="1" applyAlignment="1">
      <alignment vertical="top"/>
    </xf>
    <xf numFmtId="0" fontId="83" fillId="42" borderId="0" xfId="0" applyFont="1" applyFill="1" applyBorder="1" applyAlignment="1">
      <alignment horizontal="center"/>
    </xf>
    <xf numFmtId="0" fontId="85" fillId="2" borderId="0" xfId="0" applyFont="1" applyFill="1" applyAlignment="1">
      <alignment vertical="top" wrapText="1"/>
    </xf>
    <xf numFmtId="0" fontId="85" fillId="2" borderId="0" xfId="0" applyFont="1" applyFill="1" applyBorder="1" applyAlignment="1">
      <alignment horizontal="left" vertical="center"/>
    </xf>
    <xf numFmtId="0" fontId="85" fillId="2" borderId="0" xfId="0" applyFont="1" applyFill="1" applyAlignment="1">
      <alignment horizontal="left"/>
    </xf>
    <xf numFmtId="168" fontId="85" fillId="42" borderId="0" xfId="0" applyNumberFormat="1" applyFont="1" applyFill="1" applyBorder="1" applyAlignment="1">
      <alignment horizontal="right"/>
    </xf>
    <xf numFmtId="0" fontId="85" fillId="2" borderId="0" xfId="0" applyFont="1" applyFill="1" applyAlignment="1"/>
    <xf numFmtId="168" fontId="85" fillId="0" borderId="0" xfId="0" applyNumberFormat="1" applyFont="1" applyFill="1" applyBorder="1" applyAlignment="1">
      <alignment horizontal="right"/>
    </xf>
    <xf numFmtId="0" fontId="83" fillId="2" borderId="0" xfId="0" applyFont="1" applyFill="1" applyBorder="1" applyAlignment="1">
      <alignment horizontal="left"/>
    </xf>
    <xf numFmtId="0" fontId="85" fillId="2" borderId="0" xfId="0" applyFont="1" applyFill="1" applyBorder="1" applyAlignment="1">
      <alignment wrapText="1"/>
    </xf>
    <xf numFmtId="168" fontId="85" fillId="2" borderId="0" xfId="0" applyNumberFormat="1" applyFont="1" applyFill="1" applyBorder="1" applyAlignment="1">
      <alignment horizontal="right"/>
    </xf>
    <xf numFmtId="168" fontId="83" fillId="42" borderId="0" xfId="0" applyNumberFormat="1" applyFont="1" applyFill="1" applyBorder="1" applyAlignment="1">
      <alignment vertical="center"/>
    </xf>
    <xf numFmtId="0" fontId="83" fillId="2" borderId="0" xfId="0" applyFont="1" applyFill="1" applyBorder="1" applyAlignment="1">
      <alignment wrapText="1"/>
    </xf>
    <xf numFmtId="166" fontId="85" fillId="2" borderId="0" xfId="1" applyFont="1" applyFill="1" applyBorder="1" applyAlignment="1">
      <alignment horizontal="left" vertical="top"/>
    </xf>
    <xf numFmtId="168" fontId="85" fillId="0" borderId="0" xfId="0" applyNumberFormat="1" applyFont="1" applyFill="1" applyBorder="1" applyAlignment="1">
      <alignment horizontal="right" vertical="top"/>
    </xf>
    <xf numFmtId="0" fontId="83" fillId="0" borderId="0" xfId="0" applyFont="1" applyFill="1" applyBorder="1" applyAlignment="1">
      <alignment horizontal="left"/>
    </xf>
    <xf numFmtId="0" fontId="85" fillId="0" borderId="0" xfId="0" applyFont="1" applyFill="1" applyAlignment="1">
      <alignment wrapText="1"/>
    </xf>
    <xf numFmtId="0" fontId="85" fillId="0" borderId="0" xfId="0" applyFont="1" applyAlignment="1">
      <alignment vertical="top"/>
    </xf>
    <xf numFmtId="166" fontId="85" fillId="0" borderId="0" xfId="1" applyFont="1" applyAlignment="1">
      <alignment vertical="top"/>
    </xf>
    <xf numFmtId="0" fontId="85" fillId="42" borderId="0" xfId="0" applyFont="1" applyFill="1" applyAlignment="1">
      <alignment vertical="top"/>
    </xf>
    <xf numFmtId="41" fontId="85" fillId="0" borderId="40" xfId="0" applyNumberFormat="1" applyFont="1" applyBorder="1" applyAlignment="1">
      <alignment vertical="center"/>
    </xf>
    <xf numFmtId="41" fontId="85" fillId="48" borderId="40" xfId="0" applyNumberFormat="1" applyFont="1" applyFill="1" applyBorder="1" applyAlignment="1">
      <alignment vertical="center"/>
    </xf>
    <xf numFmtId="41" fontId="85" fillId="48" borderId="52" xfId="0" applyNumberFormat="1" applyFont="1" applyFill="1" applyBorder="1" applyAlignment="1">
      <alignment vertical="center"/>
    </xf>
    <xf numFmtId="41" fontId="85" fillId="0" borderId="51" xfId="0" applyNumberFormat="1" applyFont="1" applyBorder="1" applyAlignment="1">
      <alignment vertical="center"/>
    </xf>
    <xf numFmtId="41" fontId="85" fillId="48" borderId="51" xfId="0" applyNumberFormat="1" applyFont="1" applyFill="1" applyBorder="1" applyAlignment="1">
      <alignment vertical="center"/>
    </xf>
    <xf numFmtId="0" fontId="91" fillId="0" borderId="0" xfId="0" applyFont="1"/>
    <xf numFmtId="0" fontId="108" fillId="2" borderId="0" xfId="0" applyFont="1" applyFill="1" applyBorder="1" applyAlignment="1">
      <alignment horizontal="left" vertical="top" wrapText="1"/>
    </xf>
    <xf numFmtId="0" fontId="91" fillId="42" borderId="0" xfId="0" applyFont="1" applyFill="1" applyBorder="1"/>
    <xf numFmtId="0" fontId="109" fillId="2" borderId="0" xfId="0" applyFont="1" applyFill="1" applyAlignment="1">
      <alignment horizontal="left"/>
    </xf>
    <xf numFmtId="0" fontId="110" fillId="2" borderId="0" xfId="0" applyFont="1" applyFill="1" applyAlignment="1">
      <alignment wrapText="1"/>
    </xf>
    <xf numFmtId="0" fontId="111" fillId="2" borderId="0" xfId="0" applyFont="1" applyFill="1" applyAlignment="1">
      <alignment horizontal="left"/>
    </xf>
    <xf numFmtId="0" fontId="91" fillId="42" borderId="0" xfId="0" applyFont="1" applyFill="1"/>
    <xf numFmtId="0" fontId="88" fillId="0" borderId="0" xfId="0" applyFont="1" applyFill="1" applyBorder="1"/>
    <xf numFmtId="0" fontId="96" fillId="2" borderId="0" xfId="0" applyFont="1" applyFill="1" applyAlignment="1">
      <alignment wrapText="1"/>
    </xf>
    <xf numFmtId="0" fontId="109" fillId="2" borderId="0" xfId="0" applyFont="1" applyFill="1" applyBorder="1" applyAlignment="1">
      <alignment horizontal="left"/>
    </xf>
    <xf numFmtId="0" fontId="96" fillId="2" borderId="0" xfId="0" applyFont="1" applyFill="1" applyAlignment="1">
      <alignment horizontal="left"/>
    </xf>
    <xf numFmtId="0" fontId="88" fillId="2" borderId="0" xfId="0" applyFont="1" applyFill="1" applyAlignment="1">
      <alignment horizontal="left"/>
    </xf>
    <xf numFmtId="0" fontId="108" fillId="2" borderId="0" xfId="0" applyFont="1" applyFill="1" applyBorder="1" applyAlignment="1">
      <alignment horizontal="left" vertical="top"/>
    </xf>
    <xf numFmtId="0" fontId="88" fillId="2" borderId="0" xfId="0" applyFont="1" applyFill="1" applyBorder="1" applyAlignment="1">
      <alignment horizontal="left"/>
    </xf>
    <xf numFmtId="0" fontId="109" fillId="0" borderId="0" xfId="0" applyFont="1" applyFill="1" applyBorder="1" applyAlignment="1">
      <alignment horizontal="center"/>
    </xf>
    <xf numFmtId="0" fontId="108" fillId="2" borderId="0" xfId="0" applyFont="1" applyFill="1" applyBorder="1" applyAlignment="1">
      <alignment horizontal="left"/>
    </xf>
    <xf numFmtId="0" fontId="109" fillId="2" borderId="0" xfId="0" applyFont="1" applyFill="1" applyBorder="1" applyAlignment="1">
      <alignment horizontal="center"/>
    </xf>
    <xf numFmtId="172" fontId="88" fillId="0" borderId="0" xfId="0" applyNumberFormat="1" applyFont="1" applyFill="1" applyBorder="1" applyAlignment="1">
      <alignment horizontal="right"/>
    </xf>
    <xf numFmtId="168" fontId="88" fillId="0" borderId="0" xfId="0" applyNumberFormat="1" applyFont="1" applyFill="1" applyBorder="1" applyAlignment="1">
      <alignment horizontal="right"/>
    </xf>
    <xf numFmtId="0" fontId="108" fillId="42" borderId="0" xfId="0" applyFont="1" applyFill="1" applyBorder="1" applyAlignment="1">
      <alignment horizontal="left" vertical="top" wrapText="1"/>
    </xf>
    <xf numFmtId="168" fontId="85" fillId="42" borderId="0" xfId="0" applyNumberFormat="1" applyFont="1" applyFill="1" applyBorder="1" applyAlignment="1">
      <alignment horizontal="right" vertical="top"/>
    </xf>
    <xf numFmtId="0" fontId="109" fillId="2" borderId="0" xfId="0" applyFont="1" applyFill="1" applyBorder="1" applyAlignment="1">
      <alignment horizontal="left" vertical="top"/>
    </xf>
    <xf numFmtId="0" fontId="91" fillId="0" borderId="0" xfId="0" applyFont="1" applyAlignment="1">
      <alignment vertical="top"/>
    </xf>
    <xf numFmtId="10" fontId="85" fillId="42" borderId="0" xfId="4" applyNumberFormat="1" applyFont="1" applyFill="1" applyBorder="1" applyAlignment="1">
      <alignment horizontal="right" vertical="top"/>
    </xf>
    <xf numFmtId="0" fontId="88" fillId="42" borderId="0" xfId="0" applyFont="1" applyFill="1" applyBorder="1" applyAlignment="1">
      <alignment vertical="top"/>
    </xf>
    <xf numFmtId="0" fontId="108" fillId="2" borderId="0" xfId="0" applyFont="1" applyFill="1" applyBorder="1" applyAlignment="1">
      <alignment vertical="top" wrapText="1"/>
    </xf>
    <xf numFmtId="0" fontId="108" fillId="42" borderId="0" xfId="0" applyFont="1" applyFill="1" applyBorder="1" applyAlignment="1">
      <alignment vertical="center" wrapText="1"/>
    </xf>
    <xf numFmtId="10" fontId="85" fillId="42" borderId="0" xfId="4" applyNumberFormat="1" applyFont="1" applyFill="1" applyBorder="1" applyAlignment="1">
      <alignment horizontal="right" vertical="center"/>
    </xf>
    <xf numFmtId="0" fontId="109" fillId="42" borderId="0" xfId="0" applyFont="1" applyFill="1" applyBorder="1" applyAlignment="1">
      <alignment horizontal="center"/>
    </xf>
    <xf numFmtId="0" fontId="108" fillId="2" borderId="0" xfId="0" applyFont="1" applyFill="1" applyBorder="1" applyAlignment="1">
      <alignment vertical="center" wrapText="1"/>
    </xf>
    <xf numFmtId="0" fontId="88" fillId="42" borderId="0" xfId="0" applyFont="1" applyFill="1" applyBorder="1"/>
    <xf numFmtId="172" fontId="88" fillId="42" borderId="0" xfId="0" applyNumberFormat="1" applyFont="1" applyFill="1" applyBorder="1" applyAlignment="1">
      <alignment horizontal="right"/>
    </xf>
    <xf numFmtId="10" fontId="85" fillId="42" borderId="0" xfId="1" applyNumberFormat="1" applyFont="1" applyFill="1" applyBorder="1" applyAlignment="1">
      <alignment horizontal="right" vertical="center"/>
    </xf>
    <xf numFmtId="168" fontId="88" fillId="42" borderId="0" xfId="0" applyNumberFormat="1" applyFont="1" applyFill="1" applyBorder="1" applyAlignment="1">
      <alignment horizontal="right"/>
    </xf>
    <xf numFmtId="0" fontId="85" fillId="42" borderId="0" xfId="0" applyFont="1" applyFill="1" applyAlignment="1"/>
    <xf numFmtId="0" fontId="85" fillId="42" borderId="0" xfId="0" applyFont="1" applyFill="1" applyBorder="1"/>
    <xf numFmtId="0" fontId="85" fillId="42" borderId="0" xfId="0" applyFont="1" applyFill="1" applyBorder="1" applyAlignment="1">
      <alignment wrapText="1"/>
    </xf>
    <xf numFmtId="0" fontId="96" fillId="42" borderId="0" xfId="0" applyFont="1" applyFill="1" applyBorder="1" applyAlignment="1">
      <alignment wrapText="1"/>
    </xf>
    <xf numFmtId="0" fontId="83" fillId="42" borderId="0" xfId="0" applyFont="1" applyFill="1" applyBorder="1" applyAlignment="1">
      <alignment wrapText="1"/>
    </xf>
    <xf numFmtId="166" fontId="85" fillId="42" borderId="0" xfId="1" applyFont="1" applyFill="1" applyBorder="1" applyAlignment="1">
      <alignment horizontal="left" vertical="top"/>
    </xf>
    <xf numFmtId="0" fontId="109" fillId="0" borderId="0" xfId="0" applyFont="1" applyFill="1" applyBorder="1" applyAlignment="1">
      <alignment horizontal="left"/>
    </xf>
    <xf numFmtId="0" fontId="85" fillId="42" borderId="0" xfId="0" applyFont="1" applyFill="1" applyBorder="1" applyAlignment="1">
      <alignment vertical="center" wrapText="1"/>
    </xf>
    <xf numFmtId="0" fontId="85" fillId="0" borderId="0" xfId="0" applyFont="1" applyFill="1" applyBorder="1" applyAlignment="1">
      <alignment horizontal="left" vertical="center" wrapText="1"/>
    </xf>
    <xf numFmtId="0" fontId="83" fillId="2" borderId="52" xfId="0" applyFont="1" applyFill="1" applyBorder="1" applyAlignment="1">
      <alignment vertical="center" wrapText="1"/>
    </xf>
    <xf numFmtId="0" fontId="83" fillId="48" borderId="52" xfId="0" applyFont="1" applyFill="1" applyBorder="1" applyAlignment="1">
      <alignment vertical="center" wrapText="1"/>
    </xf>
    <xf numFmtId="10" fontId="85" fillId="48" borderId="53" xfId="4" applyNumberFormat="1" applyFont="1" applyFill="1" applyBorder="1" applyAlignment="1">
      <alignment horizontal="center" vertical="center"/>
    </xf>
    <xf numFmtId="10" fontId="85" fillId="0" borderId="52" xfId="4" applyNumberFormat="1" applyFont="1" applyBorder="1" applyAlignment="1">
      <alignment horizontal="center" vertical="center"/>
    </xf>
    <xf numFmtId="10" fontId="85" fillId="0" borderId="52" xfId="4" applyNumberFormat="1" applyFont="1" applyFill="1" applyBorder="1" applyAlignment="1">
      <alignment horizontal="center" vertical="center"/>
    </xf>
    <xf numFmtId="10" fontId="85" fillId="48" borderId="52" xfId="4" applyNumberFormat="1" applyFont="1" applyFill="1" applyBorder="1" applyAlignment="1">
      <alignment horizontal="center" vertical="center"/>
    </xf>
    <xf numFmtId="10" fontId="85" fillId="48" borderId="52" xfId="1" applyNumberFormat="1" applyFont="1" applyFill="1" applyBorder="1" applyAlignment="1">
      <alignment horizontal="center" vertical="center"/>
    </xf>
    <xf numFmtId="0" fontId="83" fillId="48" borderId="51" xfId="0" applyFont="1" applyFill="1" applyBorder="1" applyAlignment="1">
      <alignment vertical="center" wrapText="1"/>
    </xf>
    <xf numFmtId="0" fontId="83" fillId="2" borderId="34" xfId="0" applyFont="1" applyFill="1" applyBorder="1" applyAlignment="1">
      <alignment horizontal="center" vertical="center"/>
    </xf>
    <xf numFmtId="0" fontId="82" fillId="2" borderId="0" xfId="0" applyFont="1" applyFill="1" applyAlignment="1">
      <alignment vertical="center" wrapText="1"/>
    </xf>
    <xf numFmtId="0" fontId="85" fillId="48" borderId="55" xfId="0" applyFont="1" applyFill="1" applyBorder="1" applyAlignment="1">
      <alignment vertical="center"/>
    </xf>
    <xf numFmtId="0" fontId="85" fillId="48" borderId="56" xfId="0" applyFont="1" applyFill="1" applyBorder="1" applyAlignment="1">
      <alignment vertical="center"/>
    </xf>
    <xf numFmtId="0" fontId="116" fillId="48" borderId="56" xfId="0" applyFont="1" applyFill="1" applyBorder="1" applyAlignment="1">
      <alignment vertical="center"/>
    </xf>
    <xf numFmtId="0" fontId="117" fillId="48" borderId="56" xfId="0" applyFont="1" applyFill="1" applyBorder="1"/>
    <xf numFmtId="0" fontId="85" fillId="0" borderId="0" xfId="0" applyFont="1" applyAlignment="1"/>
    <xf numFmtId="0" fontId="85" fillId="0" borderId="57" xfId="0" applyFont="1" applyBorder="1" applyAlignment="1">
      <alignment vertical="center"/>
    </xf>
    <xf numFmtId="0" fontId="116" fillId="0" borderId="57" xfId="0" applyFont="1" applyBorder="1" applyAlignment="1">
      <alignment vertical="center"/>
    </xf>
    <xf numFmtId="0" fontId="117" fillId="0" borderId="57" xfId="0" applyFont="1" applyBorder="1"/>
    <xf numFmtId="0" fontId="85" fillId="48" borderId="57" xfId="0" applyFont="1" applyFill="1" applyBorder="1" applyAlignment="1">
      <alignment vertical="center"/>
    </xf>
    <xf numFmtId="0" fontId="116" fillId="48" borderId="57" xfId="0" applyFont="1" applyFill="1" applyBorder="1" applyAlignment="1">
      <alignment vertical="center"/>
    </xf>
    <xf numFmtId="0" fontId="117" fillId="48" borderId="57" xfId="0" applyFont="1" applyFill="1" applyBorder="1"/>
    <xf numFmtId="0" fontId="85" fillId="42" borderId="57" xfId="0" applyFont="1" applyFill="1" applyBorder="1" applyAlignment="1">
      <alignment vertical="center"/>
    </xf>
    <xf numFmtId="0" fontId="116" fillId="42" borderId="57" xfId="0" applyFont="1" applyFill="1" applyBorder="1" applyAlignment="1">
      <alignment vertical="center"/>
    </xf>
    <xf numFmtId="0" fontId="117" fillId="42" borderId="57" xfId="0" applyFont="1" applyFill="1" applyBorder="1"/>
    <xf numFmtId="0" fontId="85" fillId="48" borderId="58" xfId="0" applyFont="1" applyFill="1" applyBorder="1" applyAlignment="1">
      <alignment vertical="center"/>
    </xf>
    <xf numFmtId="0" fontId="116" fillId="48" borderId="58" xfId="0" applyFont="1" applyFill="1" applyBorder="1" applyAlignment="1">
      <alignment vertical="center"/>
    </xf>
    <xf numFmtId="0" fontId="117" fillId="48" borderId="58" xfId="0" applyFont="1" applyFill="1" applyBorder="1"/>
    <xf numFmtId="0" fontId="85" fillId="48" borderId="60" xfId="0" applyFont="1" applyFill="1" applyBorder="1" applyAlignment="1">
      <alignment vertical="center"/>
    </xf>
    <xf numFmtId="0" fontId="85" fillId="48" borderId="61" xfId="0" applyFont="1" applyFill="1" applyBorder="1" applyAlignment="1">
      <alignment vertical="center"/>
    </xf>
    <xf numFmtId="0" fontId="116" fillId="48" borderId="61" xfId="0" applyFont="1" applyFill="1" applyBorder="1" applyAlignment="1">
      <alignment vertical="center"/>
    </xf>
    <xf numFmtId="0" fontId="117" fillId="48" borderId="61" xfId="0" applyFont="1" applyFill="1" applyBorder="1"/>
    <xf numFmtId="0" fontId="85" fillId="0" borderId="58" xfId="0" applyFont="1" applyBorder="1" applyAlignment="1">
      <alignment vertical="center"/>
    </xf>
    <xf numFmtId="0" fontId="116" fillId="0" borderId="58" xfId="0" applyFont="1" applyBorder="1" applyAlignment="1">
      <alignment vertical="center"/>
    </xf>
    <xf numFmtId="0" fontId="117" fillId="0" borderId="58" xfId="0" applyFont="1" applyBorder="1"/>
    <xf numFmtId="0" fontId="82" fillId="2" borderId="0" xfId="3" applyFont="1" applyFill="1" applyBorder="1" applyAlignment="1">
      <alignment vertical="top" wrapText="1"/>
    </xf>
    <xf numFmtId="0" fontId="83" fillId="0" borderId="0" xfId="0" applyFont="1" applyFill="1" applyAlignment="1">
      <alignment horizontal="left"/>
    </xf>
    <xf numFmtId="0" fontId="83" fillId="0" borderId="0" xfId="0" applyFont="1" applyFill="1" applyAlignment="1">
      <alignment horizontal="center"/>
    </xf>
    <xf numFmtId="0" fontId="83" fillId="0" borderId="0" xfId="0" applyFont="1" applyFill="1"/>
    <xf numFmtId="0" fontId="85" fillId="0" borderId="0" xfId="0" applyFont="1" applyAlignment="1">
      <alignment vertical="top" wrapText="1"/>
    </xf>
    <xf numFmtId="0" fontId="81" fillId="0" borderId="0" xfId="0" applyFont="1" applyAlignment="1">
      <alignment horizontal="right"/>
    </xf>
    <xf numFmtId="0" fontId="77" fillId="0" borderId="0" xfId="0" applyFont="1" applyAlignment="1">
      <alignment horizontal="right"/>
    </xf>
    <xf numFmtId="0" fontId="77" fillId="0" borderId="0" xfId="0" applyFont="1" applyAlignment="1">
      <alignment horizontal="right" vertical="top"/>
    </xf>
    <xf numFmtId="0" fontId="80" fillId="0" borderId="0" xfId="0" applyFont="1" applyAlignment="1">
      <alignment horizontal="right" vertical="top"/>
    </xf>
    <xf numFmtId="0" fontId="82" fillId="2" borderId="0" xfId="0" applyFont="1" applyFill="1" applyAlignment="1">
      <alignment horizontal="left" vertical="center" wrapText="1"/>
    </xf>
    <xf numFmtId="0" fontId="82" fillId="2" borderId="0" xfId="0" applyFont="1" applyFill="1" applyAlignment="1">
      <alignment horizontal="center" vertical="center" wrapText="1"/>
    </xf>
    <xf numFmtId="0" fontId="84" fillId="0" borderId="0" xfId="0" applyFont="1" applyAlignment="1">
      <alignment horizontal="center"/>
    </xf>
    <xf numFmtId="0" fontId="85" fillId="0" borderId="0" xfId="0" applyFont="1" applyAlignment="1">
      <alignment horizontal="left" vertical="center" wrapText="1"/>
    </xf>
    <xf numFmtId="0" fontId="87" fillId="0" borderId="0" xfId="0" applyFont="1" applyAlignment="1">
      <alignment horizontal="left" wrapText="1"/>
    </xf>
    <xf numFmtId="0" fontId="83" fillId="0" borderId="0" xfId="0" applyFont="1" applyAlignment="1">
      <alignment horizontal="left" wrapText="1"/>
    </xf>
    <xf numFmtId="0" fontId="86" fillId="0" borderId="0" xfId="0" applyFont="1" applyAlignment="1">
      <alignment horizontal="center"/>
    </xf>
    <xf numFmtId="0" fontId="85" fillId="0" borderId="0" xfId="0" applyFont="1" applyAlignment="1">
      <alignment horizontal="left" vertical="top" wrapText="1"/>
    </xf>
    <xf numFmtId="0" fontId="88" fillId="2" borderId="0" xfId="0" applyFont="1" applyFill="1" applyAlignment="1">
      <alignment horizontal="center" vertical="center" wrapText="1"/>
    </xf>
    <xf numFmtId="0" fontId="83" fillId="0" borderId="34" xfId="0" applyFont="1" applyBorder="1" applyAlignment="1">
      <alignment horizontal="center" vertical="center"/>
    </xf>
    <xf numFmtId="3" fontId="89" fillId="48" borderId="35" xfId="2" applyNumberFormat="1" applyFont="1" applyFill="1" applyBorder="1" applyAlignment="1">
      <alignment horizontal="right"/>
    </xf>
    <xf numFmtId="3" fontId="89" fillId="48" borderId="36" xfId="2" applyNumberFormat="1" applyFont="1" applyFill="1" applyBorder="1" applyAlignment="1">
      <alignment horizontal="right"/>
    </xf>
    <xf numFmtId="3" fontId="89" fillId="48" borderId="37" xfId="2" applyNumberFormat="1" applyFont="1" applyFill="1" applyBorder="1" applyAlignment="1">
      <alignment horizontal="right"/>
    </xf>
    <xf numFmtId="3" fontId="90" fillId="48" borderId="35" xfId="2" applyNumberFormat="1" applyFont="1" applyFill="1" applyBorder="1" applyAlignment="1">
      <alignment horizontal="right"/>
    </xf>
    <xf numFmtId="3" fontId="90" fillId="48" borderId="36" xfId="2" applyNumberFormat="1" applyFont="1" applyFill="1" applyBorder="1" applyAlignment="1">
      <alignment horizontal="right"/>
    </xf>
    <xf numFmtId="3" fontId="90" fillId="48" borderId="37" xfId="2" applyNumberFormat="1" applyFont="1" applyFill="1" applyBorder="1" applyAlignment="1">
      <alignment horizontal="right"/>
    </xf>
    <xf numFmtId="10" fontId="89" fillId="48" borderId="35" xfId="4" applyNumberFormat="1" applyFont="1" applyFill="1" applyBorder="1" applyAlignment="1">
      <alignment horizontal="right"/>
    </xf>
    <xf numFmtId="10" fontId="89" fillId="48" borderId="36" xfId="4" applyNumberFormat="1" applyFont="1" applyFill="1" applyBorder="1" applyAlignment="1">
      <alignment horizontal="right"/>
    </xf>
    <xf numFmtId="10" fontId="89" fillId="48" borderId="37" xfId="4" applyNumberFormat="1" applyFont="1" applyFill="1" applyBorder="1" applyAlignment="1">
      <alignment horizontal="right"/>
    </xf>
    <xf numFmtId="10" fontId="90" fillId="48" borderId="35" xfId="4" applyNumberFormat="1" applyFont="1" applyFill="1" applyBorder="1" applyAlignment="1">
      <alignment horizontal="right"/>
    </xf>
    <xf numFmtId="10" fontId="90" fillId="48" borderId="36" xfId="4" applyNumberFormat="1" applyFont="1" applyFill="1" applyBorder="1" applyAlignment="1">
      <alignment horizontal="right"/>
    </xf>
    <xf numFmtId="10" fontId="90" fillId="48" borderId="37" xfId="4" applyNumberFormat="1" applyFont="1" applyFill="1" applyBorder="1" applyAlignment="1">
      <alignment horizontal="right"/>
    </xf>
    <xf numFmtId="3" fontId="89" fillId="0" borderId="35" xfId="2" applyNumberFormat="1" applyFont="1" applyBorder="1" applyAlignment="1">
      <alignment horizontal="right"/>
    </xf>
    <xf numFmtId="3" fontId="89" fillId="0" borderId="36" xfId="2" applyNumberFormat="1" applyFont="1" applyBorder="1" applyAlignment="1">
      <alignment horizontal="right"/>
    </xf>
    <xf numFmtId="3" fontId="89" fillId="0" borderId="37" xfId="2" applyNumberFormat="1" applyFont="1" applyBorder="1" applyAlignment="1">
      <alignment horizontal="right"/>
    </xf>
    <xf numFmtId="3" fontId="90" fillId="0" borderId="35" xfId="2" applyNumberFormat="1" applyFont="1" applyBorder="1" applyAlignment="1">
      <alignment horizontal="right"/>
    </xf>
    <xf numFmtId="3" fontId="90" fillId="0" borderId="36" xfId="2" applyNumberFormat="1" applyFont="1" applyBorder="1" applyAlignment="1">
      <alignment horizontal="right"/>
    </xf>
    <xf numFmtId="3" fontId="90" fillId="0" borderId="37" xfId="2" applyNumberFormat="1" applyFont="1" applyBorder="1" applyAlignment="1">
      <alignment horizontal="right"/>
    </xf>
    <xf numFmtId="169" fontId="89" fillId="0" borderId="35" xfId="1" applyNumberFormat="1" applyFont="1" applyBorder="1" applyAlignment="1">
      <alignment horizontal="right"/>
    </xf>
    <xf numFmtId="169" fontId="89" fillId="0" borderId="36" xfId="1" applyNumberFormat="1" applyFont="1" applyBorder="1" applyAlignment="1">
      <alignment horizontal="right"/>
    </xf>
    <xf numFmtId="169" fontId="89" fillId="0" borderId="37" xfId="1" applyNumberFormat="1" applyFont="1" applyBorder="1" applyAlignment="1">
      <alignment horizontal="right"/>
    </xf>
    <xf numFmtId="169" fontId="90" fillId="0" borderId="35" xfId="1" applyNumberFormat="1" applyFont="1" applyBorder="1" applyAlignment="1">
      <alignment horizontal="right"/>
    </xf>
    <xf numFmtId="169" fontId="90" fillId="0" borderId="36" xfId="1" applyNumberFormat="1" applyFont="1" applyBorder="1" applyAlignment="1">
      <alignment horizontal="right"/>
    </xf>
    <xf numFmtId="169" fontId="90" fillId="0" borderId="37" xfId="1" applyNumberFormat="1" applyFont="1" applyBorder="1" applyAlignment="1">
      <alignment horizontal="right"/>
    </xf>
    <xf numFmtId="0" fontId="83" fillId="2" borderId="0" xfId="0" applyFont="1" applyFill="1" applyAlignment="1">
      <alignment horizontal="left" vertical="center" wrapText="1"/>
    </xf>
    <xf numFmtId="0" fontId="91" fillId="0" borderId="0" xfId="0" applyFont="1" applyFill="1" applyBorder="1" applyAlignment="1">
      <alignment horizontal="left" vertical="top" wrapText="1"/>
    </xf>
    <xf numFmtId="0" fontId="85" fillId="48" borderId="57" xfId="0" applyFont="1" applyFill="1" applyBorder="1" applyAlignment="1">
      <alignment horizontal="center" vertical="center"/>
    </xf>
    <xf numFmtId="0" fontId="112" fillId="2" borderId="0" xfId="0" applyFont="1" applyFill="1" applyAlignment="1">
      <alignment horizontal="left" vertical="center" wrapText="1"/>
    </xf>
    <xf numFmtId="0" fontId="108" fillId="0" borderId="0" xfId="0" applyFont="1" applyBorder="1" applyAlignment="1">
      <alignment horizontal="left"/>
    </xf>
    <xf numFmtId="0" fontId="108" fillId="0" borderId="0" xfId="0" applyFont="1" applyBorder="1" applyAlignment="1">
      <alignment horizontal="center"/>
    </xf>
    <xf numFmtId="0" fontId="85" fillId="48" borderId="56" xfId="0" applyFont="1" applyFill="1" applyBorder="1" applyAlignment="1">
      <alignment horizontal="center" vertical="center"/>
    </xf>
    <xf numFmtId="0" fontId="85" fillId="0" borderId="57" xfId="0" applyFont="1" applyBorder="1" applyAlignment="1">
      <alignment horizontal="center" vertical="center"/>
    </xf>
    <xf numFmtId="0" fontId="115" fillId="0" borderId="54" xfId="0" applyFont="1" applyBorder="1" applyAlignment="1">
      <alignment horizontal="center" vertical="center" textRotation="90"/>
    </xf>
    <xf numFmtId="0" fontId="113" fillId="0" borderId="59" xfId="0" applyFont="1" applyBorder="1" applyAlignment="1">
      <alignment horizontal="center" vertical="center" textRotation="90" wrapText="1"/>
    </xf>
    <xf numFmtId="0" fontId="85" fillId="48" borderId="58" xfId="0" applyFont="1" applyFill="1" applyBorder="1" applyAlignment="1">
      <alignment horizontal="center" vertical="center"/>
    </xf>
    <xf numFmtId="0" fontId="85" fillId="42" borderId="57" xfId="0" applyFont="1" applyFill="1" applyBorder="1" applyAlignment="1">
      <alignment horizontal="center" vertical="center"/>
    </xf>
    <xf numFmtId="0" fontId="85" fillId="0" borderId="58" xfId="0" applyFont="1" applyBorder="1" applyAlignment="1">
      <alignment horizontal="center" vertical="center"/>
    </xf>
    <xf numFmtId="0" fontId="85" fillId="48" borderId="61" xfId="0" applyFont="1" applyFill="1" applyBorder="1" applyAlignment="1">
      <alignment horizontal="center" vertical="center"/>
    </xf>
    <xf numFmtId="0" fontId="12" fillId="0" borderId="4" xfId="0" applyFont="1" applyFill="1" applyBorder="1" applyAlignment="1">
      <alignment horizontal="center"/>
    </xf>
    <xf numFmtId="0" fontId="12" fillId="0" borderId="10" xfId="0" applyFont="1" applyFill="1" applyBorder="1" applyAlignment="1">
      <alignment horizontal="center"/>
    </xf>
    <xf numFmtId="0" fontId="12" fillId="9" borderId="4" xfId="0" applyFont="1" applyFill="1" applyBorder="1" applyAlignment="1">
      <alignment horizontal="center"/>
    </xf>
    <xf numFmtId="0" fontId="12" fillId="9" borderId="10" xfId="0" applyFont="1" applyFill="1" applyBorder="1" applyAlignment="1">
      <alignment horizont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0" fontId="12" fillId="44" borderId="0" xfId="0" applyFont="1" applyFill="1" applyBorder="1" applyAlignment="1">
      <alignment horizontal="left"/>
    </xf>
    <xf numFmtId="0" fontId="12" fillId="44" borderId="0" xfId="0" applyFont="1" applyFill="1" applyAlignment="1">
      <alignment horizontal="left"/>
    </xf>
    <xf numFmtId="0" fontId="12" fillId="42" borderId="4" xfId="0" applyFont="1" applyFill="1" applyBorder="1" applyAlignment="1">
      <alignment horizontal="center"/>
    </xf>
    <xf numFmtId="0" fontId="12" fillId="42" borderId="10" xfId="0" applyFont="1" applyFill="1" applyBorder="1" applyAlignment="1">
      <alignment horizontal="center"/>
    </xf>
    <xf numFmtId="169" fontId="119" fillId="0" borderId="50" xfId="1" applyNumberFormat="1" applyFont="1" applyBorder="1" applyAlignment="1">
      <alignment horizontal="center" vertical="center"/>
    </xf>
    <xf numFmtId="169" fontId="119" fillId="48" borderId="50" xfId="1" applyNumberFormat="1" applyFont="1" applyFill="1" applyBorder="1" applyAlignment="1">
      <alignment horizontal="center" vertical="center"/>
    </xf>
  </cellXfs>
  <cellStyles count="150">
    <cellStyle name="20% - Accent1" xfId="22" builtinId="30" customBuiltin="1"/>
    <cellStyle name="20% - Accent1 2" xfId="51"/>
    <cellStyle name="20% - Accent1 3" xfId="65"/>
    <cellStyle name="20% - Accent1 4" xfId="79"/>
    <cellStyle name="20% - Accent1 5" xfId="93"/>
    <cellStyle name="20% - Accent1 6" xfId="107"/>
    <cellStyle name="20% - Accent1 7" xfId="121"/>
    <cellStyle name="20% - Accent1 8" xfId="135"/>
    <cellStyle name="20% - Accent2" xfId="26" builtinId="34" customBuiltin="1"/>
    <cellStyle name="20% - Accent2 2" xfId="53"/>
    <cellStyle name="20% - Accent2 3" xfId="67"/>
    <cellStyle name="20% - Accent2 4" xfId="81"/>
    <cellStyle name="20% - Accent2 5" xfId="95"/>
    <cellStyle name="20% - Accent2 6" xfId="109"/>
    <cellStyle name="20% - Accent2 7" xfId="123"/>
    <cellStyle name="20% - Accent2 8" xfId="137"/>
    <cellStyle name="20% - Accent3" xfId="30" builtinId="38" customBuiltin="1"/>
    <cellStyle name="20% - Accent3 2" xfId="55"/>
    <cellStyle name="20% - Accent3 3" xfId="69"/>
    <cellStyle name="20% - Accent3 4" xfId="83"/>
    <cellStyle name="20% - Accent3 5" xfId="97"/>
    <cellStyle name="20% - Accent3 6" xfId="111"/>
    <cellStyle name="20% - Accent3 7" xfId="125"/>
    <cellStyle name="20% - Accent3 8" xfId="139"/>
    <cellStyle name="20% - Accent4" xfId="34" builtinId="42" customBuiltin="1"/>
    <cellStyle name="20% - Accent4 2" xfId="57"/>
    <cellStyle name="20% - Accent4 3" xfId="71"/>
    <cellStyle name="20% - Accent4 4" xfId="85"/>
    <cellStyle name="20% - Accent4 5" xfId="99"/>
    <cellStyle name="20% - Accent4 6" xfId="113"/>
    <cellStyle name="20% - Accent4 7" xfId="127"/>
    <cellStyle name="20% - Accent4 8" xfId="141"/>
    <cellStyle name="20% - Accent5" xfId="38" builtinId="46" customBuiltin="1"/>
    <cellStyle name="20% - Accent5 2" xfId="59"/>
    <cellStyle name="20% - Accent5 3" xfId="73"/>
    <cellStyle name="20% - Accent5 4" xfId="87"/>
    <cellStyle name="20% - Accent5 5" xfId="101"/>
    <cellStyle name="20% - Accent5 6" xfId="115"/>
    <cellStyle name="20% - Accent5 7" xfId="129"/>
    <cellStyle name="20% - Accent5 8" xfId="143"/>
    <cellStyle name="20% - Accent6" xfId="42" builtinId="50" customBuiltin="1"/>
    <cellStyle name="20% - Accent6 2" xfId="61"/>
    <cellStyle name="20% - Accent6 3" xfId="75"/>
    <cellStyle name="20% - Accent6 4" xfId="89"/>
    <cellStyle name="20% - Accent6 5" xfId="103"/>
    <cellStyle name="20% - Accent6 6" xfId="117"/>
    <cellStyle name="20% - Accent6 7" xfId="131"/>
    <cellStyle name="20% - Accent6 8" xfId="145"/>
    <cellStyle name="40% - Accent1" xfId="23" builtinId="31" customBuiltin="1"/>
    <cellStyle name="40% - Accent1 2" xfId="52"/>
    <cellStyle name="40% - Accent1 3" xfId="66"/>
    <cellStyle name="40% - Accent1 4" xfId="80"/>
    <cellStyle name="40% - Accent1 5" xfId="94"/>
    <cellStyle name="40% - Accent1 6" xfId="108"/>
    <cellStyle name="40% - Accent1 7" xfId="122"/>
    <cellStyle name="40% - Accent1 8" xfId="136"/>
    <cellStyle name="40% - Accent2" xfId="27" builtinId="35" customBuiltin="1"/>
    <cellStyle name="40% - Accent2 2" xfId="54"/>
    <cellStyle name="40% - Accent2 3" xfId="68"/>
    <cellStyle name="40% - Accent2 4" xfId="82"/>
    <cellStyle name="40% - Accent2 5" xfId="96"/>
    <cellStyle name="40% - Accent2 6" xfId="110"/>
    <cellStyle name="40% - Accent2 7" xfId="124"/>
    <cellStyle name="40% - Accent2 8" xfId="138"/>
    <cellStyle name="40% - Accent3" xfId="31" builtinId="39" customBuiltin="1"/>
    <cellStyle name="40% - Accent3 2" xfId="56"/>
    <cellStyle name="40% - Accent3 3" xfId="70"/>
    <cellStyle name="40% - Accent3 4" xfId="84"/>
    <cellStyle name="40% - Accent3 5" xfId="98"/>
    <cellStyle name="40% - Accent3 6" xfId="112"/>
    <cellStyle name="40% - Accent3 7" xfId="126"/>
    <cellStyle name="40% - Accent3 8" xfId="140"/>
    <cellStyle name="40% - Accent4" xfId="35" builtinId="43" customBuiltin="1"/>
    <cellStyle name="40% - Accent4 2" xfId="58"/>
    <cellStyle name="40% - Accent4 3" xfId="72"/>
    <cellStyle name="40% - Accent4 4" xfId="86"/>
    <cellStyle name="40% - Accent4 5" xfId="100"/>
    <cellStyle name="40% - Accent4 6" xfId="114"/>
    <cellStyle name="40% - Accent4 7" xfId="128"/>
    <cellStyle name="40% - Accent4 8" xfId="142"/>
    <cellStyle name="40% - Accent5" xfId="39" builtinId="47" customBuiltin="1"/>
    <cellStyle name="40% - Accent5 2" xfId="60"/>
    <cellStyle name="40% - Accent5 3" xfId="74"/>
    <cellStyle name="40% - Accent5 4" xfId="88"/>
    <cellStyle name="40% - Accent5 5" xfId="102"/>
    <cellStyle name="40% - Accent5 6" xfId="116"/>
    <cellStyle name="40% - Accent5 7" xfId="130"/>
    <cellStyle name="40% - Accent5 8" xfId="144"/>
    <cellStyle name="40% - Accent6" xfId="43" builtinId="51" customBuiltin="1"/>
    <cellStyle name="40% - Accent6 2" xfId="62"/>
    <cellStyle name="40% - Accent6 3" xfId="76"/>
    <cellStyle name="40% - Accent6 4" xfId="90"/>
    <cellStyle name="40% - Accent6 5" xfId="104"/>
    <cellStyle name="40% - Accent6 6" xfId="118"/>
    <cellStyle name="40% - Accent6 7" xfId="132"/>
    <cellStyle name="40% - Accent6 8" xfId="146"/>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148"/>
    <cellStyle name="Currency" xfId="2" builtinId="4"/>
    <cellStyle name="Explanatory Text" xfId="19" builtinId="53" customBuiltin="1"/>
    <cellStyle name="Followed Hyperlink" xfId="48" builtinId="9"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7" builtinId="8" customBuiltin="1"/>
    <cellStyle name="Input" xfId="13" builtinId="20" customBuiltin="1"/>
    <cellStyle name="Linked Cell" xfId="16" builtinId="24" customBuiltin="1"/>
    <cellStyle name="Neutral" xfId="12" builtinId="28" customBuiltin="1"/>
    <cellStyle name="Normal" xfId="0" builtinId="0"/>
    <cellStyle name="Normal 10" xfId="133"/>
    <cellStyle name="Normal 11" xfId="147"/>
    <cellStyle name="Normal 11 2" xfId="149"/>
    <cellStyle name="Normal 2" xfId="3"/>
    <cellStyle name="Normal 3" xfId="45"/>
    <cellStyle name="Normal 4" xfId="49"/>
    <cellStyle name="Normal 5" xfId="63"/>
    <cellStyle name="Normal 6" xfId="77"/>
    <cellStyle name="Normal 7" xfId="91"/>
    <cellStyle name="Normal 8" xfId="105"/>
    <cellStyle name="Normal 9" xfId="119"/>
    <cellStyle name="Note 2" xfId="46"/>
    <cellStyle name="Note 3" xfId="50"/>
    <cellStyle name="Note 4" xfId="64"/>
    <cellStyle name="Note 5" xfId="78"/>
    <cellStyle name="Note 6" xfId="92"/>
    <cellStyle name="Note 7" xfId="106"/>
    <cellStyle name="Note 8" xfId="120"/>
    <cellStyle name="Note 9" xfId="134"/>
    <cellStyle name="Output" xfId="14" builtinId="21" customBuiltin="1"/>
    <cellStyle name="Percent" xfId="4" builtinId="5"/>
    <cellStyle name="Title" xfId="5" builtinId="15" customBuiltin="1"/>
    <cellStyle name="Total" xfId="20" builtinId="25" customBuiltin="1"/>
    <cellStyle name="Warning Text" xfId="18" builtinId="11" customBuiltin="1"/>
  </cellStyles>
  <dxfs count="0"/>
  <tableStyles count="0" defaultTableStyle="TableStyleMedium2" defaultPivotStyle="PivotStyleLight16"/>
  <colors>
    <mruColors>
      <color rgb="FFD73A0F"/>
      <color rgb="FF404142"/>
      <color rgb="FF0076A9"/>
      <color rgb="FFC4D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solidFill>
                  <a:srgbClr val="0076A9"/>
                </a:solidFill>
                <a:latin typeface="Arial" panose="020B0604020202020204" pitchFamily="34" charset="0"/>
                <a:cs typeface="Arial" panose="020B0604020202020204" pitchFamily="34" charset="0"/>
              </a:rPr>
              <a:t>Long-Term Debt &amp; Equity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strRef>
              <c:f>'For Charts'!$B$2</c:f>
              <c:strCache>
                <c:ptCount val="1"/>
                <c:pt idx="0">
                  <c:v>Long Term Debt</c:v>
                </c:pt>
              </c:strCache>
            </c:strRef>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Charts'!$C$2:$G$2</c:f>
              <c:numCache>
                <c:formatCode>_-* #,##0.0_-;\-* #,##0.0_-;_-* "-"??_-;_-@_-</c:formatCode>
                <c:ptCount val="5"/>
                <c:pt idx="0">
                  <c:v>6.1855765951999997</c:v>
                </c:pt>
                <c:pt idx="1">
                  <c:v>7.0062368081999997</c:v>
                </c:pt>
                <c:pt idx="2">
                  <c:v>7.1825160761999998</c:v>
                </c:pt>
                <c:pt idx="3">
                  <c:v>7.58143196337</c:v>
                </c:pt>
                <c:pt idx="4">
                  <c:v>8.1541754161300002</c:v>
                </c:pt>
              </c:numCache>
            </c:numRef>
          </c:val>
          <c:extLst>
            <c:ext xmlns:c16="http://schemas.microsoft.com/office/drawing/2014/chart" uri="{C3380CC4-5D6E-409C-BE32-E72D297353CC}">
              <c16:uniqueId val="{00000000-046B-4FBA-9200-81A801F32BD2}"/>
            </c:ext>
          </c:extLst>
        </c:ser>
        <c:ser>
          <c:idx val="1"/>
          <c:order val="1"/>
          <c:tx>
            <c:strRef>
              <c:f>'For Charts'!$B$3</c:f>
              <c:strCache>
                <c:ptCount val="1"/>
                <c:pt idx="0">
                  <c:v>Equity</c:v>
                </c:pt>
              </c:strCache>
            </c:strRef>
          </c:tx>
          <c:spPr>
            <a:solidFill>
              <a:srgbClr val="C4D600"/>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Charts'!$C$3:$G$3</c:f>
              <c:numCache>
                <c:formatCode>_-* #,##0.0_-;\-* #,##0.0_-;_-* "-"??_-;_-@_-</c:formatCode>
                <c:ptCount val="5"/>
                <c:pt idx="0">
                  <c:v>4.1940661423999996</c:v>
                </c:pt>
                <c:pt idx="1">
                  <c:v>4.5321577337500001</c:v>
                </c:pt>
                <c:pt idx="2">
                  <c:v>4.9913025019399999</c:v>
                </c:pt>
                <c:pt idx="3">
                  <c:v>5.3915135650900003</c:v>
                </c:pt>
                <c:pt idx="4">
                  <c:v>4.9362334731000006</c:v>
                </c:pt>
              </c:numCache>
            </c:numRef>
          </c:val>
          <c:extLst>
            <c:ext xmlns:c16="http://schemas.microsoft.com/office/drawing/2014/chart" uri="{C3380CC4-5D6E-409C-BE32-E72D297353CC}">
              <c16:uniqueId val="{00000001-DD78-4759-840B-2949CD15484B}"/>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0"/>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 Billions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legend>
      <c:legendPos val="r"/>
      <c:layout>
        <c:manualLayout>
          <c:xMode val="edge"/>
          <c:yMode val="edge"/>
          <c:x val="0.19413570014274531"/>
          <c:y val="9.7281592401125425E-2"/>
          <c:w val="0.23333783819352066"/>
          <c:h val="6.5637432397131767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Financial Statement Return on Equity
 (Net Income/Shareholders' Equity)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Return on Equity</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Charts'!$C$25:$G$25</c:f>
              <c:numCache>
                <c:formatCode>0.00%</c:formatCode>
                <c:ptCount val="5"/>
                <c:pt idx="0">
                  <c:v>0.10540261579828911</c:v>
                </c:pt>
                <c:pt idx="1">
                  <c:v>9.3064624169867036E-2</c:v>
                </c:pt>
                <c:pt idx="2">
                  <c:v>8.6948929675434286E-2</c:v>
                </c:pt>
                <c:pt idx="3">
                  <c:v>8.9337670664278335E-2</c:v>
                </c:pt>
                <c:pt idx="4">
                  <c:v>0.11453659997061208</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Interest Coverage 
</a:t>
            </a:r>
            <a:r>
              <a:rPr lang="en-US" sz="1200">
                <a:solidFill>
                  <a:schemeClr val="tx1">
                    <a:lumMod val="50000"/>
                    <a:lumOff val="50000"/>
                  </a:schemeClr>
                </a:solidFill>
                <a:latin typeface="Arial" panose="020B0604020202020204" pitchFamily="34" charset="0"/>
                <a:cs typeface="Arial" panose="020B0604020202020204" pitchFamily="34" charset="0"/>
              </a:rPr>
              <a:t>(EBIT/Interest 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Interest Coverage</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Charts'!$C$23:$G$23</c:f>
              <c:numCache>
                <c:formatCode>_-* #,##0.00_-;\-* #,##0.00_-;_-* "-"??_-;_-@_-</c:formatCode>
                <c:ptCount val="5"/>
                <c:pt idx="0">
                  <c:v>2.3737936266243955</c:v>
                </c:pt>
                <c:pt idx="1">
                  <c:v>2.2469222161677149</c:v>
                </c:pt>
                <c:pt idx="2">
                  <c:v>2.1853588837733415</c:v>
                </c:pt>
                <c:pt idx="3">
                  <c:v>2.1537809335320115</c:v>
                </c:pt>
                <c:pt idx="4">
                  <c:v>2.5916411497897518</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Number of Customers</a:t>
            </a:r>
          </a:p>
        </c:rich>
      </c:tx>
      <c:layout/>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B258-4A9F-96B9-5CAAF76E859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3-B258-4A9F-96B9-5CAAF76E859C}"/>
                </c:ext>
              </c:extLst>
            </c:dLbl>
            <c:dLbl>
              <c:idx val="2"/>
              <c:layout>
                <c:manualLayout>
                  <c:x val="6.327706490920941E-2"/>
                  <c:y val="-0.1050071250983206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58-4A9F-96B9-5CAAF76E859C}"/>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9-B258-4A9F-96B9-5CAAF76E859C}"/>
                </c:ext>
              </c:extLst>
            </c:dLbl>
            <c:dLbl>
              <c:idx val="5"/>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B-B258-4A9F-96B9-5CAAF76E859C}"/>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F-B258-4A9F-96B9-5CAAF76E859C}"/>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11-B258-4A9F-96B9-5CAAF76E859C}"/>
                </c:ext>
              </c:extLst>
            </c:dLbl>
            <c:dLbl>
              <c:idx val="9"/>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13-B258-4A9F-96B9-5CAAF76E859C}"/>
                </c:ext>
              </c:extLst>
            </c:dLbl>
            <c:numFmt formatCode="0.00%" sourceLinked="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'For Charts'!$C$10:$E$10</c:f>
              <c:strCache>
                <c:ptCount val="3"/>
                <c:pt idx="0">
                  <c:v>Enbdridge Gas</c:v>
                </c:pt>
                <c:pt idx="1">
                  <c:v>Union Gas</c:v>
                </c:pt>
                <c:pt idx="2">
                  <c:v>EPCOR Natural Gas</c:v>
                </c:pt>
              </c:strCache>
            </c:strRef>
          </c:cat>
          <c:val>
            <c:numRef>
              <c:f>'For Charts'!$C$11:$E$11</c:f>
              <c:numCache>
                <c:formatCode>_-* #,##0_-;\-* #,##0_-;_-* "-"??_-;_-@_-</c:formatCode>
                <c:ptCount val="3"/>
                <c:pt idx="0">
                  <c:v>2195001</c:v>
                </c:pt>
                <c:pt idx="1">
                  <c:v>1497253</c:v>
                </c:pt>
                <c:pt idx="2">
                  <c:v>9149</c:v>
                </c:pt>
              </c:numCache>
            </c:numRef>
          </c:val>
          <c:extLst>
            <c:ext xmlns:c16="http://schemas.microsoft.com/office/drawing/2014/chart" uri="{C3380CC4-5D6E-409C-BE32-E72D297353CC}">
              <c16:uniqueId val="{00000014-B258-4A9F-96B9-5CAAF76E859C}"/>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layout>
        <c:manualLayout>
          <c:xMode val="edge"/>
          <c:yMode val="edge"/>
          <c:x val="5.3338671766044149E-2"/>
          <c:y val="9.8476585925562118E-2"/>
          <c:w val="0.89999981597654821"/>
          <c:h val="4.1279016261904521E-2"/>
        </c:manualLayout>
      </c:layou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b="0">
                <a:solidFill>
                  <a:srgbClr val="0076A9"/>
                </a:solidFill>
                <a:latin typeface="Arial" panose="020B0604020202020204" pitchFamily="34" charset="0"/>
                <a:cs typeface="Arial" panose="020B0604020202020204" pitchFamily="34" charset="0"/>
              </a:rPr>
              <a:t>Gas Volumes </a:t>
            </a:r>
          </a:p>
          <a:p>
            <a:pPr>
              <a:defRPr/>
            </a:pPr>
            <a:r>
              <a:rPr lang="en-US" sz="1200" b="0">
                <a:solidFill>
                  <a:schemeClr val="tx1">
                    <a:lumMod val="50000"/>
                    <a:lumOff val="50000"/>
                  </a:schemeClr>
                </a:solidFill>
                <a:latin typeface="Arial" panose="020B0604020202020204" pitchFamily="34" charset="0"/>
                <a:cs typeface="Arial" panose="020B0604020202020204" pitchFamily="34" charset="0"/>
              </a:rPr>
              <a:t>in million cubic meters</a:t>
            </a:r>
          </a:p>
        </c:rich>
      </c:tx>
      <c:layout/>
      <c:overlay val="0"/>
    </c:title>
    <c:autoTitleDeleted val="0"/>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C4D600"/>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B258-4A9F-96B9-5CAAF76E859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3-B258-4A9F-96B9-5CAAF76E859C}"/>
                </c:ext>
              </c:extLst>
            </c:dLbl>
            <c:dLbl>
              <c:idx val="2"/>
              <c:layout>
                <c:manualLayout>
                  <c:x val="6.327706490920941E-2"/>
                  <c:y val="-0.1050071250983206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58-4A9F-96B9-5CAAF76E859C}"/>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9-B258-4A9F-96B9-5CAAF76E859C}"/>
                </c:ext>
              </c:extLst>
            </c:dLbl>
            <c:dLbl>
              <c:idx val="5"/>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B-B258-4A9F-96B9-5CAAF76E859C}"/>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F-B258-4A9F-96B9-5CAAF76E859C}"/>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11-B258-4A9F-96B9-5CAAF76E859C}"/>
                </c:ext>
              </c:extLst>
            </c:dLbl>
            <c:dLbl>
              <c:idx val="9"/>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13-B258-4A9F-96B9-5CAAF76E859C}"/>
                </c:ext>
              </c:extLst>
            </c:dLbl>
            <c:numFmt formatCode="0.00%" sourceLinked="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'For Charts'!$C$33:$E$33</c:f>
              <c:strCache>
                <c:ptCount val="3"/>
                <c:pt idx="0">
                  <c:v>Enbdridge Gas</c:v>
                </c:pt>
                <c:pt idx="1">
                  <c:v>Union Gas</c:v>
                </c:pt>
                <c:pt idx="2">
                  <c:v>EPCOR Natural Gas</c:v>
                </c:pt>
              </c:strCache>
            </c:strRef>
          </c:cat>
          <c:val>
            <c:numRef>
              <c:f>'For Charts'!$C$34:$E$34</c:f>
              <c:numCache>
                <c:formatCode>_-* #,##0_-;\-* #,##0_-;_-* "-"??_-;_-@_-</c:formatCode>
                <c:ptCount val="3"/>
                <c:pt idx="0">
                  <c:v>12291.7</c:v>
                </c:pt>
                <c:pt idx="1">
                  <c:v>13725.27</c:v>
                </c:pt>
                <c:pt idx="2">
                  <c:v>71.499099999999999</c:v>
                </c:pt>
              </c:numCache>
            </c:numRef>
          </c:val>
          <c:extLst>
            <c:ext xmlns:c16="http://schemas.microsoft.com/office/drawing/2014/chart" uri="{C3380CC4-5D6E-409C-BE32-E72D297353CC}">
              <c16:uniqueId val="{00000014-B258-4A9F-96B9-5CAAF76E859C}"/>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t"/>
      <c:layout/>
      <c:overlay val="0"/>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Net PP&amp;E</c:v>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Charts'!$C$4:$G$4</c:f>
              <c:numCache>
                <c:formatCode>_-* #,##0.0_-;\-* #,##0.0_-;_-* "-"??_-;_-@_-</c:formatCode>
                <c:ptCount val="5"/>
                <c:pt idx="0">
                  <c:v>11.44551749565</c:v>
                </c:pt>
                <c:pt idx="1">
                  <c:v>12.83624836533</c:v>
                </c:pt>
                <c:pt idx="2">
                  <c:v>13.993950193029999</c:v>
                </c:pt>
                <c:pt idx="3">
                  <c:v>15.312793338200001</c:v>
                </c:pt>
                <c:pt idx="4">
                  <c:v>15.037654293410002</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 Billions)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 and Equipment by Distributor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Net PP&amp;E</c:v>
          </c:tx>
          <c:spPr>
            <a:solidFill>
              <a:srgbClr val="0076A9"/>
            </a:solidFill>
            <a:ln w="6350">
              <a:solidFill>
                <a:sysClr val="window" lastClr="FFFFFF"/>
              </a:solidFill>
            </a:ln>
            <a:effectLst/>
          </c:spPr>
          <c:invertIfNegative val="0"/>
          <c:dLbls>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BBE7-4188-B788-42E8F76AACC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'For Charts'!$C$14:$E$14</c:f>
              <c:strCache>
                <c:ptCount val="3"/>
                <c:pt idx="0">
                  <c:v>Enbdridge Gas</c:v>
                </c:pt>
                <c:pt idx="1">
                  <c:v>Union Gas</c:v>
                </c:pt>
                <c:pt idx="2">
                  <c:v>EPCOR Natural Gas</c:v>
                </c:pt>
              </c:strCache>
            </c:strRef>
          </c:cat>
          <c:val>
            <c:numRef>
              <c:f>'For Charts'!$C$17:$E$17</c:f>
              <c:numCache>
                <c:formatCode>_-* #,##0.00_-;\-* #,##0.00_-;_-* "-"??_-;_-@_-</c:formatCode>
                <c:ptCount val="3"/>
                <c:pt idx="0">
                  <c:v>7.7485146890000003</c:v>
                </c:pt>
                <c:pt idx="1">
                  <c:v>7.2752219142600012</c:v>
                </c:pt>
                <c:pt idx="2">
                  <c:v>1.3917690150000002E-2</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15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0"/>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PP&amp;E ($</a:t>
                </a:r>
                <a:r>
                  <a:rPr lang="en-US" baseline="0">
                    <a:latin typeface="Arial" panose="020B0604020202020204" pitchFamily="34" charset="0"/>
                    <a:cs typeface="Arial" panose="020B0604020202020204" pitchFamily="34" charset="0"/>
                  </a:rPr>
                  <a:t> Billions)</a:t>
                </a:r>
                <a:endParaRPr lang="en-US">
                  <a:latin typeface="Arial" panose="020B0604020202020204" pitchFamily="34" charset="0"/>
                  <a:cs typeface="Arial" panose="020B0604020202020204" pitchFamily="34" charset="0"/>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Total Gas Cost, Operating and Maintenance Expense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Total Expenses</c:v>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Charts'!$C$6:$G$6</c:f>
              <c:numCache>
                <c:formatCode>_-* #,##0.0_-;\-* #,##0.0_-;_-* "-"??_-;_-@_-</c:formatCode>
                <c:ptCount val="5"/>
                <c:pt idx="0">
                  <c:v>3.9</c:v>
                </c:pt>
                <c:pt idx="1">
                  <c:v>4.0999999999999996</c:v>
                </c:pt>
                <c:pt idx="2">
                  <c:v>3.3362456899400001</c:v>
                </c:pt>
                <c:pt idx="3">
                  <c:v>4.0507343309599992</c:v>
                </c:pt>
                <c:pt idx="4">
                  <c:v>3.8747812989200003</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Total Expenses ($ Millions)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Income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v>Net Income</c:v>
          </c:tx>
          <c:spPr>
            <a:solidFill>
              <a:srgbClr val="0076A9"/>
            </a:solidFill>
            <a:ln w="6350">
              <a:solidFill>
                <a:sysClr val="window" lastClr="FFFFFF"/>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Charts'!$C$5:$G$5</c:f>
              <c:numCache>
                <c:formatCode>_-* #,##0_-;\-* #,##0_-;_-* "-"??_-;_-@_-</c:formatCode>
                <c:ptCount val="5"/>
                <c:pt idx="0">
                  <c:v>442.06554223999967</c:v>
                </c:pt>
                <c:pt idx="1">
                  <c:v>421.78355617000005</c:v>
                </c:pt>
                <c:pt idx="2">
                  <c:v>433.98841023000028</c:v>
                </c:pt>
                <c:pt idx="3">
                  <c:v>481.66526325999962</c:v>
                </c:pt>
                <c:pt idx="4">
                  <c:v>565.37939866999989</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Net Income ($ Millions)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Current Ratio  
</a:t>
            </a:r>
            <a:r>
              <a:rPr lang="en-US" sz="1200">
                <a:solidFill>
                  <a:schemeClr val="tx1">
                    <a:lumMod val="50000"/>
                    <a:lumOff val="50000"/>
                  </a:schemeClr>
                </a:solidFill>
                <a:latin typeface="Arial" panose="020B0604020202020204" pitchFamily="34" charset="0"/>
                <a:cs typeface="Arial" panose="020B0604020202020204" pitchFamily="34" charset="0"/>
              </a:rPr>
              <a:t> (Current Assets/Current Liabilities)</a:t>
            </a:r>
            <a:r>
              <a:rPr lang="en-US">
                <a:solidFill>
                  <a:srgbClr val="0076A9"/>
                </a:solidFill>
                <a:latin typeface="Arial" panose="020B0604020202020204" pitchFamily="34" charset="0"/>
                <a:cs typeface="Arial" panose="020B0604020202020204" pitchFamily="34" charset="0"/>
              </a:rPr>
              <a:t>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Current</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Charts'!$C$20:$G$20</c:f>
              <c:numCache>
                <c:formatCode>_-* #,##0.00_-;\-* #,##0.00_-;_-* "-"??_-;_-@_-</c:formatCode>
                <c:ptCount val="5"/>
                <c:pt idx="0">
                  <c:v>0.72185128986664882</c:v>
                </c:pt>
                <c:pt idx="1">
                  <c:v>0.82280218837703556</c:v>
                </c:pt>
                <c:pt idx="2">
                  <c:v>0.67491774813395555</c:v>
                </c:pt>
                <c:pt idx="3">
                  <c:v>0.64479278401963069</c:v>
                </c:pt>
                <c:pt idx="4">
                  <c:v>0.84428134719001846</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Ratio </a:t>
            </a:r>
            <a:r>
              <a:rPr lang="en-US"/>
              <a:t>
</a:t>
            </a:r>
            <a:r>
              <a:rPr lang="en-US" sz="1200">
                <a:solidFill>
                  <a:schemeClr val="tx1">
                    <a:lumMod val="50000"/>
                    <a:lumOff val="50000"/>
                  </a:schemeClr>
                </a:solidFill>
                <a:latin typeface="Arial" panose="020B0604020202020204" pitchFamily="34" charset="0"/>
                <a:cs typeface="Arial" panose="020B0604020202020204" pitchFamily="34" charset="0"/>
              </a:rPr>
              <a:t>(Total Debt/Total Assets)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Debt</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Charts'!$C$21:$G$21</c:f>
              <c:numCache>
                <c:formatCode>_-* #,##0.00_-;\-* #,##0.00_-;_-* "-"??_-;_-@_-</c:formatCode>
                <c:ptCount val="5"/>
                <c:pt idx="0">
                  <c:v>0.4728059383987272</c:v>
                </c:pt>
                <c:pt idx="1">
                  <c:v>0.47571416175996639</c:v>
                </c:pt>
                <c:pt idx="2">
                  <c:v>0.46596715422550394</c:v>
                </c:pt>
                <c:pt idx="3">
                  <c:v>0.48129468917962115</c:v>
                </c:pt>
                <c:pt idx="4">
                  <c:v>0.49899577360907477</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0.9"/>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to Equity Ratio 
</a:t>
            </a:r>
            <a:r>
              <a:rPr lang="en-US" sz="1200">
                <a:solidFill>
                  <a:schemeClr val="tx1">
                    <a:lumMod val="50000"/>
                    <a:lumOff val="50000"/>
                  </a:schemeClr>
                </a:solidFill>
                <a:latin typeface="Arial" panose="020B0604020202020204" pitchFamily="34" charset="0"/>
                <a:cs typeface="Arial" panose="020B0604020202020204" pitchFamily="34" charset="0"/>
              </a:rPr>
              <a:t>(Total Debt/Equity)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Debt to Equity</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Charts'!$C$22:$G$22</c:f>
              <c:numCache>
                <c:formatCode>_-* #,##0.00_-;\-* #,##0.00_-;_-* "-"??_-;_-@_-</c:formatCode>
                <c:ptCount val="5"/>
                <c:pt idx="0">
                  <c:v>1.8362839028291813</c:v>
                </c:pt>
                <c:pt idx="1">
                  <c:v>1.7659377885614174</c:v>
                </c:pt>
                <c:pt idx="2">
                  <c:v>1.6873338061471075</c:v>
                </c:pt>
                <c:pt idx="3">
                  <c:v>1.7425596605047529</c:v>
                </c:pt>
                <c:pt idx="4">
                  <c:v>1.8557787103082637</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3"/>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Financial Statement Return on Assets
 (Net Income/Total Assets)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Return on Assets</c:v>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'For Charts'!$C$19:$G$19</c:f>
              <c:numCache>
                <c:formatCode>General</c:formatCode>
                <c:ptCount val="5"/>
                <c:pt idx="0">
                  <c:v>2014</c:v>
                </c:pt>
                <c:pt idx="1">
                  <c:v>2015</c:v>
                </c:pt>
                <c:pt idx="2">
                  <c:v>2016</c:v>
                </c:pt>
                <c:pt idx="3">
                  <c:v>2017</c:v>
                </c:pt>
                <c:pt idx="4">
                  <c:v>2018</c:v>
                </c:pt>
              </c:numCache>
            </c:numRef>
          </c:cat>
          <c:val>
            <c:numRef>
              <c:f>'For Charts'!$C$24:$G$24</c:f>
              <c:numCache>
                <c:formatCode>0.00%</c:formatCode>
                <c:ptCount val="5"/>
                <c:pt idx="0">
                  <c:v>2.7139040208003413E-2</c:v>
                </c:pt>
                <c:pt idx="1">
                  <c:v>2.5070056240508877E-2</c:v>
                </c:pt>
                <c:pt idx="2">
                  <c:v>2.4011458299605316E-2</c:v>
                </c:pt>
                <c:pt idx="3">
                  <c:v>2.467504981834619E-2</c:v>
                </c:pt>
                <c:pt idx="4">
                  <c:v>3.0797464693080225E-2</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57148</xdr:rowOff>
    </xdr:from>
    <xdr:to>
      <xdr:col>9</xdr:col>
      <xdr:colOff>97367</xdr:colOff>
      <xdr:row>7</xdr:row>
      <xdr:rowOff>28764</xdr:rowOff>
    </xdr:to>
    <xdr:pic>
      <xdr:nvPicPr>
        <xdr:cNvPr id="12" name="Picture 1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57148"/>
          <a:ext cx="3164417" cy="1305116"/>
        </a:xfrm>
        <a:prstGeom prst="rect">
          <a:avLst/>
        </a:prstGeom>
      </xdr:spPr>
    </xdr:pic>
    <xdr:clientData/>
  </xdr:twoCellAnchor>
  <xdr:twoCellAnchor editAs="oneCell">
    <xdr:from>
      <xdr:col>3</xdr:col>
      <xdr:colOff>303350</xdr:colOff>
      <xdr:row>14</xdr:row>
      <xdr:rowOff>21167</xdr:rowOff>
    </xdr:from>
    <xdr:to>
      <xdr:col>9</xdr:col>
      <xdr:colOff>53225</xdr:colOff>
      <xdr:row>26</xdr:row>
      <xdr:rowOff>52916</xdr:rowOff>
    </xdr:to>
    <xdr:pic>
      <xdr:nvPicPr>
        <xdr:cNvPr id="4" name="Picture 3"/>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351100" y="2688167"/>
          <a:ext cx="1845375" cy="2317749"/>
        </a:xfrm>
        <a:prstGeom prst="rect">
          <a:avLst/>
        </a:prstGeom>
      </xdr:spPr>
    </xdr:pic>
    <xdr:clientData/>
  </xdr:twoCellAnchor>
  <xdr:twoCellAnchor editAs="oneCell">
    <xdr:from>
      <xdr:col>0</xdr:col>
      <xdr:colOff>0</xdr:colOff>
      <xdr:row>0</xdr:row>
      <xdr:rowOff>0</xdr:rowOff>
    </xdr:from>
    <xdr:to>
      <xdr:col>24</xdr:col>
      <xdr:colOff>272607</xdr:colOff>
      <xdr:row>36</xdr:row>
      <xdr:rowOff>95250</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0"/>
          <a:ext cx="8845107" cy="6953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488950</xdr:colOff>
      <xdr:row>36</xdr:row>
      <xdr:rowOff>20476</xdr:rowOff>
    </xdr:to>
    <xdr:graphicFrame macro="">
      <xdr:nvGraphicFramePr>
        <xdr:cNvPr id="66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0</xdr:row>
      <xdr:rowOff>0</xdr:rowOff>
    </xdr:from>
    <xdr:to>
      <xdr:col>20</xdr:col>
      <xdr:colOff>518160</xdr:colOff>
      <xdr:row>36</xdr:row>
      <xdr:rowOff>47624</xdr:rowOff>
    </xdr:to>
    <xdr:graphicFrame macro="">
      <xdr:nvGraphicFramePr>
        <xdr:cNvPr id="66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318768</xdr:colOff>
      <xdr:row>0</xdr:row>
      <xdr:rowOff>17781</xdr:rowOff>
    </xdr:from>
    <xdr:to>
      <xdr:col>13</xdr:col>
      <xdr:colOff>407668</xdr:colOff>
      <xdr:row>36</xdr:row>
      <xdr:rowOff>46831</xdr:rowOff>
    </xdr:to>
    <xdr:graphicFrame macro="">
      <xdr:nvGraphicFramePr>
        <xdr:cNvPr id="665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xdr:col>
      <xdr:colOff>9525</xdr:colOff>
      <xdr:row>4</xdr:row>
      <xdr:rowOff>142875</xdr:rowOff>
    </xdr:to>
    <xdr:sp macro="" textlink="">
      <xdr:nvSpPr>
        <xdr:cNvPr id="6159" name="Text Box 1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1" name="Text Box 1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3" name="Text Box 1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5" name="Text Box 2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7" name="Text Box 2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9" name="Text Box 2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1" name="Text Box 2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3" name="Text Box 2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5" name="Text Box 3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7" name="Text Box 3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9" name="Text Box 3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xdr:colOff>
      <xdr:row>0</xdr:row>
      <xdr:rowOff>30480</xdr:rowOff>
    </xdr:from>
    <xdr:to>
      <xdr:col>12</xdr:col>
      <xdr:colOff>1066800</xdr:colOff>
      <xdr:row>36</xdr:row>
      <xdr:rowOff>152559</xdr:rowOff>
    </xdr:to>
    <xdr:graphicFrame macro="">
      <xdr:nvGraphicFramePr>
        <xdr:cNvPr id="867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548640</xdr:colOff>
      <xdr:row>36</xdr:row>
      <xdr:rowOff>129540</xdr:rowOff>
    </xdr:to>
    <xdr:graphicFrame macro="">
      <xdr:nvGraphicFramePr>
        <xdr:cNvPr id="867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15241</xdr:rowOff>
    </xdr:from>
    <xdr:to>
      <xdr:col>6</xdr:col>
      <xdr:colOff>266700</xdr:colOff>
      <xdr:row>32</xdr:row>
      <xdr:rowOff>59532</xdr:rowOff>
    </xdr:to>
    <xdr:graphicFrame macro="">
      <xdr:nvGraphicFramePr>
        <xdr:cNvPr id="1157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38100</xdr:rowOff>
    </xdr:from>
    <xdr:to>
      <xdr:col>13</xdr:col>
      <xdr:colOff>7620</xdr:colOff>
      <xdr:row>32</xdr:row>
      <xdr:rowOff>107156</xdr:rowOff>
    </xdr:to>
    <xdr:graphicFrame macro="">
      <xdr:nvGraphicFramePr>
        <xdr:cNvPr id="1157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7621</xdr:rowOff>
    </xdr:from>
    <xdr:to>
      <xdr:col>20</xdr:col>
      <xdr:colOff>350520</xdr:colOff>
      <xdr:row>32</xdr:row>
      <xdr:rowOff>71438</xdr:rowOff>
    </xdr:to>
    <xdr:graphicFrame macro="">
      <xdr:nvGraphicFramePr>
        <xdr:cNvPr id="1157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15240</xdr:rowOff>
    </xdr:from>
    <xdr:to>
      <xdr:col>34</xdr:col>
      <xdr:colOff>457200</xdr:colOff>
      <xdr:row>32</xdr:row>
      <xdr:rowOff>95250</xdr:rowOff>
    </xdr:to>
    <xdr:graphicFrame macro="">
      <xdr:nvGraphicFramePr>
        <xdr:cNvPr id="1157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30480</xdr:colOff>
      <xdr:row>0</xdr:row>
      <xdr:rowOff>11430</xdr:rowOff>
    </xdr:from>
    <xdr:to>
      <xdr:col>41</xdr:col>
      <xdr:colOff>68580</xdr:colOff>
      <xdr:row>32</xdr:row>
      <xdr:rowOff>95250</xdr:rowOff>
    </xdr:to>
    <xdr:graphicFrame macro="">
      <xdr:nvGraphicFramePr>
        <xdr:cNvPr id="1157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487680</xdr:colOff>
      <xdr:row>0</xdr:row>
      <xdr:rowOff>1</xdr:rowOff>
    </xdr:from>
    <xdr:to>
      <xdr:col>26</xdr:col>
      <xdr:colOff>556260</xdr:colOff>
      <xdr:row>32</xdr:row>
      <xdr:rowOff>71438</xdr:rowOff>
    </xdr:to>
    <xdr:graphicFrame macro="">
      <xdr:nvGraphicFramePr>
        <xdr:cNvPr id="1157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0</xdr:col>
      <xdr:colOff>777240</xdr:colOff>
      <xdr:row>4</xdr:row>
      <xdr:rowOff>114300</xdr:rowOff>
    </xdr:to>
    <xdr:sp macro="" textlink="">
      <xdr:nvSpPr>
        <xdr:cNvPr id="11298" name="Text Box 3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0</xdr:col>
      <xdr:colOff>0</xdr:colOff>
      <xdr:row>0</xdr:row>
      <xdr:rowOff>0</xdr:rowOff>
    </xdr:from>
    <xdr:to>
      <xdr:col>0</xdr:col>
      <xdr:colOff>777240</xdr:colOff>
      <xdr:row>4</xdr:row>
      <xdr:rowOff>114300</xdr:rowOff>
    </xdr:to>
    <xdr:sp macro="" textlink="">
      <xdr:nvSpPr>
        <xdr:cNvPr id="11300" name="Text Box 3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13756</xdr:colOff>
      <xdr:row>0</xdr:row>
      <xdr:rowOff>0</xdr:rowOff>
    </xdr:from>
    <xdr:to>
      <xdr:col>6</xdr:col>
      <xdr:colOff>160019</xdr:colOff>
      <xdr:row>35</xdr:row>
      <xdr:rowOff>7182</xdr:rowOff>
    </xdr:to>
    <xdr:graphicFrame macro="">
      <xdr:nvGraphicFramePr>
        <xdr:cNvPr id="1904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457200</xdr:colOff>
      <xdr:row>0</xdr:row>
      <xdr:rowOff>0</xdr:rowOff>
    </xdr:from>
    <xdr:to>
      <xdr:col>12</xdr:col>
      <xdr:colOff>603463</xdr:colOff>
      <xdr:row>35</xdr:row>
      <xdr:rowOff>7182</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Y57"/>
  <sheetViews>
    <sheetView showGridLines="0" tabSelected="1" view="pageBreakPreview" zoomScaleNormal="100" zoomScaleSheetLayoutView="100" workbookViewId="0">
      <selection activeCell="Y48" sqref="Y48"/>
    </sheetView>
  </sheetViews>
  <sheetFormatPr defaultRowHeight="13.2" x14ac:dyDescent="0.25"/>
  <cols>
    <col min="1" max="30" width="5.33203125" customWidth="1"/>
  </cols>
  <sheetData>
    <row r="1" spans="1:25" ht="15" customHeight="1" x14ac:dyDescent="0.25">
      <c r="A1" s="310"/>
      <c r="B1" s="310"/>
      <c r="C1" s="310"/>
      <c r="D1" s="310"/>
      <c r="E1" s="310"/>
      <c r="F1" s="310"/>
      <c r="G1" s="310"/>
      <c r="H1" s="310"/>
      <c r="I1" s="310"/>
      <c r="J1" s="310"/>
      <c r="K1" s="310"/>
      <c r="L1" s="310"/>
      <c r="M1" s="310"/>
      <c r="N1" s="310"/>
      <c r="O1" s="310"/>
      <c r="P1" s="310"/>
      <c r="Q1" s="310"/>
      <c r="R1" s="310"/>
      <c r="S1" s="310"/>
      <c r="T1" s="310"/>
      <c r="U1" s="310"/>
      <c r="V1" s="310"/>
      <c r="W1" s="310"/>
      <c r="X1" s="310"/>
      <c r="Y1" s="310"/>
    </row>
    <row r="2" spans="1:25" ht="15" customHeight="1" x14ac:dyDescent="0.25">
      <c r="A2" s="310"/>
      <c r="B2" s="310"/>
      <c r="C2" s="310"/>
      <c r="D2" s="310"/>
      <c r="E2" s="310"/>
      <c r="F2" s="310"/>
      <c r="G2" s="310"/>
      <c r="H2" s="310"/>
      <c r="I2" s="310"/>
      <c r="J2" s="310"/>
      <c r="K2" s="310"/>
      <c r="L2" s="310"/>
      <c r="M2" s="310"/>
      <c r="N2" s="310"/>
      <c r="O2" s="310"/>
      <c r="P2" s="310"/>
      <c r="Q2" s="310"/>
      <c r="R2" s="310"/>
      <c r="S2" s="310"/>
      <c r="T2" s="310"/>
      <c r="U2" s="310"/>
      <c r="V2" s="310"/>
      <c r="W2" s="310"/>
      <c r="X2" s="310"/>
      <c r="Y2" s="310"/>
    </row>
    <row r="3" spans="1:25" ht="15" customHeight="1" x14ac:dyDescent="0.25">
      <c r="A3" s="310"/>
      <c r="B3" s="310"/>
      <c r="C3" s="310"/>
      <c r="D3" s="310"/>
      <c r="E3" s="310"/>
      <c r="F3" s="310"/>
      <c r="G3" s="310"/>
      <c r="H3" s="310"/>
      <c r="I3" s="310"/>
      <c r="J3" s="310"/>
      <c r="K3" s="310"/>
      <c r="L3" s="310"/>
      <c r="M3" s="310"/>
      <c r="N3" s="310"/>
      <c r="O3" s="310"/>
      <c r="P3" s="310"/>
      <c r="Q3" s="310"/>
      <c r="R3" s="310"/>
      <c r="S3" s="310"/>
      <c r="T3" s="310"/>
      <c r="U3" s="310"/>
      <c r="V3" s="310"/>
      <c r="W3" s="310"/>
      <c r="X3" s="310"/>
      <c r="Y3" s="310"/>
    </row>
    <row r="4" spans="1:25" ht="15" customHeight="1" x14ac:dyDescent="0.25">
      <c r="A4" s="310"/>
      <c r="B4" s="310"/>
      <c r="C4" s="310"/>
      <c r="D4" s="310"/>
      <c r="E4" s="310"/>
      <c r="F4" s="310"/>
      <c r="G4" s="310"/>
      <c r="H4" s="310"/>
      <c r="I4" s="310"/>
      <c r="J4" s="310"/>
      <c r="K4" s="310"/>
      <c r="L4" s="310"/>
      <c r="M4" s="310"/>
      <c r="N4" s="310"/>
      <c r="O4" s="310"/>
      <c r="P4" s="310"/>
      <c r="Q4" s="310"/>
      <c r="R4" s="310"/>
      <c r="S4" s="310"/>
      <c r="T4" s="310"/>
      <c r="U4" s="310"/>
      <c r="V4" s="310"/>
      <c r="W4" s="310"/>
      <c r="X4" s="310"/>
      <c r="Y4" s="310"/>
    </row>
    <row r="5" spans="1:25" ht="15" customHeight="1" x14ac:dyDescent="0.25">
      <c r="A5" s="310"/>
      <c r="B5" s="310"/>
      <c r="C5" s="310"/>
      <c r="D5" s="310"/>
      <c r="E5" s="310"/>
      <c r="F5" s="310"/>
      <c r="G5" s="310"/>
      <c r="H5" s="310"/>
      <c r="I5" s="310"/>
      <c r="J5" s="310"/>
      <c r="K5" s="310"/>
      <c r="L5" s="520">
        <v>2018</v>
      </c>
      <c r="M5" s="520"/>
      <c r="N5" s="520"/>
      <c r="O5" s="520"/>
      <c r="P5" s="520"/>
      <c r="Q5" s="520"/>
      <c r="R5" s="520"/>
      <c r="S5" s="520"/>
      <c r="T5" s="520"/>
      <c r="U5" s="520"/>
      <c r="V5" s="520"/>
      <c r="W5" s="520"/>
      <c r="X5" s="520"/>
      <c r="Y5" s="310"/>
    </row>
    <row r="6" spans="1:25" ht="15" customHeight="1" x14ac:dyDescent="0.25">
      <c r="A6" s="310"/>
      <c r="B6" s="310"/>
      <c r="C6" s="310"/>
      <c r="D6" s="310"/>
      <c r="E6" s="310"/>
      <c r="F6" s="310"/>
      <c r="G6" s="310"/>
      <c r="H6" s="310"/>
      <c r="I6" s="310"/>
      <c r="J6" s="310"/>
      <c r="K6" s="310"/>
      <c r="L6" s="520"/>
      <c r="M6" s="520"/>
      <c r="N6" s="520"/>
      <c r="O6" s="520"/>
      <c r="P6" s="520"/>
      <c r="Q6" s="520"/>
      <c r="R6" s="520"/>
      <c r="S6" s="520"/>
      <c r="T6" s="520"/>
      <c r="U6" s="520"/>
      <c r="V6" s="520"/>
      <c r="W6" s="520"/>
      <c r="X6" s="520"/>
      <c r="Y6" s="310"/>
    </row>
    <row r="7" spans="1:25" ht="15" customHeight="1" x14ac:dyDescent="0.25">
      <c r="A7" s="310"/>
      <c r="B7" s="310"/>
      <c r="C7" s="310"/>
      <c r="D7" s="310"/>
      <c r="E7" s="310"/>
      <c r="F7" s="310"/>
      <c r="G7" s="310"/>
      <c r="H7" s="310"/>
      <c r="I7" s="310"/>
      <c r="J7" s="310"/>
      <c r="K7" s="310"/>
      <c r="L7" s="520"/>
      <c r="M7" s="520"/>
      <c r="N7" s="520"/>
      <c r="O7" s="520"/>
      <c r="P7" s="520"/>
      <c r="Q7" s="520"/>
      <c r="R7" s="520"/>
      <c r="S7" s="520"/>
      <c r="T7" s="520"/>
      <c r="U7" s="520"/>
      <c r="V7" s="520"/>
      <c r="W7" s="520"/>
      <c r="X7" s="520"/>
      <c r="Y7" s="310"/>
    </row>
    <row r="8" spans="1:25" ht="15" customHeight="1" x14ac:dyDescent="0.25">
      <c r="A8" s="310"/>
      <c r="B8" s="310"/>
      <c r="C8" s="310"/>
      <c r="D8" s="310"/>
      <c r="E8" s="310"/>
      <c r="F8" s="310"/>
      <c r="G8" s="310"/>
      <c r="H8" s="310"/>
      <c r="I8" s="310"/>
      <c r="J8" s="310"/>
      <c r="K8" s="310"/>
      <c r="L8" s="520"/>
      <c r="M8" s="520"/>
      <c r="N8" s="520"/>
      <c r="O8" s="520"/>
      <c r="P8" s="520"/>
      <c r="Q8" s="520"/>
      <c r="R8" s="520"/>
      <c r="S8" s="520"/>
      <c r="T8" s="520"/>
      <c r="U8" s="520"/>
      <c r="V8" s="520"/>
      <c r="W8" s="520"/>
      <c r="X8" s="520"/>
      <c r="Y8" s="310"/>
    </row>
    <row r="9" spans="1:25" ht="15" customHeight="1" x14ac:dyDescent="0.25">
      <c r="A9" s="310"/>
      <c r="B9" s="310"/>
      <c r="C9" s="310"/>
      <c r="D9" s="310"/>
      <c r="E9" s="310"/>
      <c r="F9" s="310"/>
      <c r="G9" s="310"/>
      <c r="H9" s="310"/>
      <c r="I9" s="310"/>
      <c r="J9" s="310"/>
      <c r="K9" s="310"/>
      <c r="L9" s="520"/>
      <c r="M9" s="520"/>
      <c r="N9" s="520"/>
      <c r="O9" s="520"/>
      <c r="P9" s="520"/>
      <c r="Q9" s="520"/>
      <c r="R9" s="520"/>
      <c r="S9" s="520"/>
      <c r="T9" s="520"/>
      <c r="U9" s="520"/>
      <c r="V9" s="520"/>
      <c r="W9" s="520"/>
      <c r="X9" s="520"/>
      <c r="Y9" s="310"/>
    </row>
    <row r="10" spans="1:25" ht="15" customHeight="1" x14ac:dyDescent="0.25">
      <c r="A10" s="310"/>
      <c r="B10" s="310"/>
      <c r="C10" s="310"/>
      <c r="D10" s="310"/>
      <c r="E10" s="310"/>
      <c r="F10" s="310"/>
      <c r="G10" s="310"/>
      <c r="H10" s="310"/>
      <c r="I10" s="310"/>
      <c r="J10" s="310"/>
      <c r="K10" s="310"/>
      <c r="L10" s="520"/>
      <c r="M10" s="520"/>
      <c r="N10" s="520"/>
      <c r="O10" s="520"/>
      <c r="P10" s="520"/>
      <c r="Q10" s="520"/>
      <c r="R10" s="520"/>
      <c r="S10" s="520"/>
      <c r="T10" s="520"/>
      <c r="U10" s="520"/>
      <c r="V10" s="520"/>
      <c r="W10" s="520"/>
      <c r="X10" s="520"/>
      <c r="Y10" s="310"/>
    </row>
    <row r="11" spans="1:25" ht="15" customHeight="1" x14ac:dyDescent="0.25">
      <c r="A11" s="310"/>
      <c r="B11" s="310"/>
      <c r="C11" s="310"/>
      <c r="D11" s="310"/>
      <c r="E11" s="310"/>
      <c r="F11" s="310"/>
      <c r="G11" s="310"/>
      <c r="H11" s="310"/>
      <c r="I11" s="310"/>
      <c r="J11" s="310"/>
      <c r="K11" s="310"/>
      <c r="L11" s="520"/>
      <c r="M11" s="520"/>
      <c r="N11" s="520"/>
      <c r="O11" s="520"/>
      <c r="P11" s="520"/>
      <c r="Q11" s="520"/>
      <c r="R11" s="520"/>
      <c r="S11" s="520"/>
      <c r="T11" s="520"/>
      <c r="U11" s="520"/>
      <c r="V11" s="520"/>
      <c r="W11" s="520"/>
      <c r="X11" s="520"/>
      <c r="Y11" s="310"/>
    </row>
    <row r="12" spans="1:25" ht="15" customHeight="1" x14ac:dyDescent="0.25">
      <c r="A12" s="310"/>
      <c r="B12" s="310"/>
      <c r="C12" s="310"/>
      <c r="D12" s="310"/>
      <c r="E12" s="310"/>
      <c r="F12" s="310"/>
      <c r="G12" s="310"/>
      <c r="H12" s="310"/>
      <c r="I12" s="310"/>
      <c r="J12" s="310"/>
      <c r="K12" s="310"/>
      <c r="L12" s="520"/>
      <c r="M12" s="520"/>
      <c r="N12" s="520"/>
      <c r="O12" s="520"/>
      <c r="P12" s="520"/>
      <c r="Q12" s="520"/>
      <c r="R12" s="520"/>
      <c r="S12" s="520"/>
      <c r="T12" s="520"/>
      <c r="U12" s="520"/>
      <c r="V12" s="520"/>
      <c r="W12" s="520"/>
      <c r="X12" s="520"/>
      <c r="Y12" s="310"/>
    </row>
    <row r="13" spans="1:25" ht="15" customHeight="1" x14ac:dyDescent="0.25">
      <c r="A13" s="310"/>
      <c r="B13" s="310"/>
      <c r="C13" s="310"/>
      <c r="D13" s="310"/>
      <c r="E13" s="310"/>
      <c r="F13" s="310"/>
      <c r="G13" s="310"/>
      <c r="H13" s="310"/>
      <c r="I13" s="310"/>
      <c r="J13" s="310"/>
      <c r="K13" s="310"/>
      <c r="L13" s="520"/>
      <c r="M13" s="520"/>
      <c r="N13" s="520"/>
      <c r="O13" s="520"/>
      <c r="P13" s="520"/>
      <c r="Q13" s="520"/>
      <c r="R13" s="520"/>
      <c r="S13" s="520"/>
      <c r="T13" s="520"/>
      <c r="U13" s="520"/>
      <c r="V13" s="520"/>
      <c r="W13" s="520"/>
      <c r="X13" s="520"/>
      <c r="Y13" s="310"/>
    </row>
    <row r="14" spans="1:25" ht="15" customHeight="1" x14ac:dyDescent="0.25">
      <c r="A14" s="310"/>
      <c r="B14" s="310"/>
      <c r="C14" s="310"/>
      <c r="D14" s="310"/>
      <c r="E14" s="310"/>
      <c r="F14" s="310"/>
      <c r="G14" s="310"/>
      <c r="H14" s="310"/>
      <c r="I14" s="310"/>
      <c r="J14" s="310"/>
      <c r="K14" s="310"/>
      <c r="L14" s="520"/>
      <c r="M14" s="520"/>
      <c r="N14" s="520"/>
      <c r="O14" s="520"/>
      <c r="P14" s="520"/>
      <c r="Q14" s="520"/>
      <c r="R14" s="520"/>
      <c r="S14" s="520"/>
      <c r="T14" s="520"/>
      <c r="U14" s="520"/>
      <c r="V14" s="520"/>
      <c r="W14" s="520"/>
      <c r="X14" s="520"/>
      <c r="Y14" s="310"/>
    </row>
    <row r="15" spans="1:25" ht="15" customHeight="1" x14ac:dyDescent="0.25">
      <c r="A15" s="310"/>
      <c r="B15" s="310"/>
      <c r="C15" s="310"/>
      <c r="D15" s="310"/>
      <c r="E15" s="310"/>
      <c r="F15" s="310"/>
      <c r="G15" s="310"/>
      <c r="H15" s="310"/>
      <c r="I15" s="310"/>
      <c r="J15" s="310"/>
      <c r="K15" s="310"/>
      <c r="L15" s="520"/>
      <c r="M15" s="520"/>
      <c r="N15" s="520"/>
      <c r="O15" s="520"/>
      <c r="P15" s="520"/>
      <c r="Q15" s="520"/>
      <c r="R15" s="520"/>
      <c r="S15" s="520"/>
      <c r="T15" s="520"/>
      <c r="U15" s="520"/>
      <c r="V15" s="520"/>
      <c r="W15" s="520"/>
      <c r="X15" s="520"/>
      <c r="Y15" s="310"/>
    </row>
    <row r="16" spans="1:25" ht="15" customHeight="1" x14ac:dyDescent="0.25">
      <c r="A16" s="310"/>
      <c r="B16" s="310"/>
      <c r="C16" s="310"/>
      <c r="D16" s="310"/>
      <c r="E16" s="310"/>
      <c r="F16" s="310"/>
      <c r="G16" s="310"/>
      <c r="H16" s="310"/>
      <c r="I16" s="310"/>
      <c r="J16" s="310"/>
      <c r="K16" s="310"/>
      <c r="L16" s="520"/>
      <c r="M16" s="520"/>
      <c r="N16" s="520"/>
      <c r="O16" s="520"/>
      <c r="P16" s="520"/>
      <c r="Q16" s="520"/>
      <c r="R16" s="520"/>
      <c r="S16" s="520"/>
      <c r="T16" s="520"/>
      <c r="U16" s="520"/>
      <c r="V16" s="520"/>
      <c r="W16" s="520"/>
      <c r="X16" s="520"/>
      <c r="Y16" s="310"/>
    </row>
    <row r="17" spans="1:25" ht="15" customHeight="1" x14ac:dyDescent="0.25">
      <c r="A17" s="310"/>
      <c r="B17" s="310"/>
      <c r="C17" s="310"/>
      <c r="D17" s="310"/>
      <c r="E17" s="310"/>
      <c r="F17" s="310"/>
      <c r="G17" s="310"/>
      <c r="H17" s="310"/>
      <c r="I17" s="310"/>
      <c r="J17" s="310"/>
      <c r="K17" s="310"/>
      <c r="L17" s="520"/>
      <c r="M17" s="520"/>
      <c r="N17" s="520"/>
      <c r="O17" s="520"/>
      <c r="P17" s="520"/>
      <c r="Q17" s="520"/>
      <c r="R17" s="520"/>
      <c r="S17" s="520"/>
      <c r="T17" s="520"/>
      <c r="U17" s="520"/>
      <c r="V17" s="520"/>
      <c r="W17" s="520"/>
      <c r="X17" s="520"/>
      <c r="Y17" s="310"/>
    </row>
    <row r="18" spans="1:25" ht="15" customHeight="1" x14ac:dyDescent="0.25">
      <c r="A18" s="310"/>
      <c r="B18" s="310"/>
      <c r="C18" s="310"/>
      <c r="D18" s="310"/>
      <c r="E18" s="310"/>
      <c r="F18" s="310"/>
      <c r="G18" s="310"/>
      <c r="H18" s="310"/>
      <c r="I18" s="310"/>
      <c r="J18" s="310"/>
      <c r="K18" s="310"/>
      <c r="L18" s="520"/>
      <c r="M18" s="520"/>
      <c r="N18" s="520"/>
      <c r="O18" s="520"/>
      <c r="P18" s="520"/>
      <c r="Q18" s="520"/>
      <c r="R18" s="520"/>
      <c r="S18" s="520"/>
      <c r="T18" s="520"/>
      <c r="U18" s="520"/>
      <c r="V18" s="520"/>
      <c r="W18" s="520"/>
      <c r="X18" s="520"/>
      <c r="Y18" s="310"/>
    </row>
    <row r="19" spans="1:25" ht="15" customHeight="1" x14ac:dyDescent="0.25">
      <c r="A19" s="310"/>
      <c r="B19" s="310"/>
      <c r="C19" s="310"/>
      <c r="D19" s="310"/>
      <c r="E19" s="310"/>
      <c r="F19" s="310"/>
      <c r="G19" s="310"/>
      <c r="H19" s="310"/>
      <c r="I19" s="310"/>
      <c r="J19" s="310"/>
      <c r="K19" s="310"/>
      <c r="L19" s="520"/>
      <c r="M19" s="520"/>
      <c r="N19" s="520"/>
      <c r="O19" s="520"/>
      <c r="P19" s="520"/>
      <c r="Q19" s="520"/>
      <c r="R19" s="520"/>
      <c r="S19" s="520"/>
      <c r="T19" s="520"/>
      <c r="U19" s="520"/>
      <c r="V19" s="520"/>
      <c r="W19" s="520"/>
      <c r="X19" s="520"/>
      <c r="Y19" s="310"/>
    </row>
    <row r="20" spans="1:25" ht="15" customHeight="1" x14ac:dyDescent="0.3">
      <c r="A20" s="310"/>
      <c r="B20" s="310"/>
      <c r="C20" s="310"/>
      <c r="D20" s="310"/>
      <c r="E20" s="310"/>
      <c r="F20" s="310"/>
      <c r="G20" s="310"/>
      <c r="H20" s="310"/>
      <c r="I20" s="310"/>
      <c r="J20" s="321"/>
      <c r="K20" s="321"/>
      <c r="L20" s="321"/>
      <c r="M20" s="321"/>
      <c r="N20" s="321"/>
      <c r="O20" s="521" t="s">
        <v>412</v>
      </c>
      <c r="P20" s="521"/>
      <c r="Q20" s="521"/>
      <c r="R20" s="521"/>
      <c r="S20" s="521"/>
      <c r="T20" s="521"/>
      <c r="U20" s="521"/>
      <c r="V20" s="521"/>
      <c r="W20" s="521"/>
      <c r="X20" s="521"/>
      <c r="Y20" s="310"/>
    </row>
    <row r="21" spans="1:25" ht="15" customHeight="1" x14ac:dyDescent="0.3">
      <c r="A21" s="310"/>
      <c r="B21" s="310"/>
      <c r="C21" s="310"/>
      <c r="D21" s="310"/>
      <c r="E21" s="310"/>
      <c r="F21" s="310"/>
      <c r="G21" s="310"/>
      <c r="H21" s="310"/>
      <c r="I21" s="310"/>
      <c r="J21" s="321"/>
      <c r="K21" s="322"/>
      <c r="L21" s="322"/>
      <c r="M21" s="321"/>
      <c r="N21" s="321"/>
      <c r="O21" s="521"/>
      <c r="P21" s="521"/>
      <c r="Q21" s="521"/>
      <c r="R21" s="521"/>
      <c r="S21" s="521"/>
      <c r="T21" s="521"/>
      <c r="U21" s="521"/>
      <c r="V21" s="521"/>
      <c r="W21" s="521"/>
      <c r="X21" s="521"/>
      <c r="Y21" s="310"/>
    </row>
    <row r="22" spans="1:25" ht="15" customHeight="1" x14ac:dyDescent="0.3">
      <c r="A22" s="310"/>
      <c r="B22" s="310"/>
      <c r="C22" s="310"/>
      <c r="D22" s="310"/>
      <c r="E22" s="310"/>
      <c r="F22" s="310"/>
      <c r="G22" s="310"/>
      <c r="H22" s="310"/>
      <c r="I22" s="310"/>
      <c r="J22" s="321"/>
      <c r="K22" s="322"/>
      <c r="L22" s="322"/>
      <c r="M22" s="321"/>
      <c r="N22" s="321"/>
      <c r="O22" s="521"/>
      <c r="P22" s="521"/>
      <c r="Q22" s="521"/>
      <c r="R22" s="521"/>
      <c r="S22" s="521"/>
      <c r="T22" s="521"/>
      <c r="U22" s="521"/>
      <c r="V22" s="521"/>
      <c r="W22" s="521"/>
      <c r="X22" s="521"/>
      <c r="Y22" s="310"/>
    </row>
    <row r="23" spans="1:25" ht="15" customHeight="1" x14ac:dyDescent="0.3">
      <c r="A23" s="310"/>
      <c r="B23" s="310"/>
      <c r="C23" s="310"/>
      <c r="D23" s="310"/>
      <c r="E23" s="310"/>
      <c r="F23" s="310"/>
      <c r="G23" s="310"/>
      <c r="H23" s="310"/>
      <c r="I23" s="310"/>
      <c r="J23" s="321"/>
      <c r="K23" s="322"/>
      <c r="L23" s="322"/>
      <c r="M23" s="321"/>
      <c r="N23" s="321"/>
      <c r="O23" s="521"/>
      <c r="P23" s="521"/>
      <c r="Q23" s="521"/>
      <c r="R23" s="521"/>
      <c r="S23" s="521"/>
      <c r="T23" s="521"/>
      <c r="U23" s="521"/>
      <c r="V23" s="521"/>
      <c r="W23" s="521"/>
      <c r="X23" s="521"/>
      <c r="Y23" s="310"/>
    </row>
    <row r="24" spans="1:25" ht="15" customHeight="1" x14ac:dyDescent="0.25">
      <c r="A24" s="310"/>
      <c r="B24" s="310"/>
      <c r="C24" s="310"/>
      <c r="D24" s="310"/>
      <c r="E24" s="310"/>
      <c r="F24" s="310"/>
      <c r="G24" s="310"/>
      <c r="H24" s="310"/>
      <c r="I24" s="310"/>
      <c r="J24" s="522" t="s">
        <v>414</v>
      </c>
      <c r="K24" s="522"/>
      <c r="L24" s="522"/>
      <c r="M24" s="522"/>
      <c r="N24" s="522"/>
      <c r="O24" s="522"/>
      <c r="P24" s="522"/>
      <c r="Q24" s="522"/>
      <c r="R24" s="522"/>
      <c r="S24" s="522"/>
      <c r="T24" s="522"/>
      <c r="U24" s="522"/>
      <c r="V24" s="522"/>
      <c r="W24" s="522"/>
      <c r="X24" s="522"/>
      <c r="Y24" s="310"/>
    </row>
    <row r="25" spans="1:25" ht="15" customHeight="1" x14ac:dyDescent="0.25">
      <c r="A25" s="310"/>
      <c r="B25" s="310"/>
      <c r="C25" s="310"/>
      <c r="D25" s="310"/>
      <c r="E25" s="310"/>
      <c r="F25" s="310"/>
      <c r="G25" s="310"/>
      <c r="H25" s="310"/>
      <c r="I25" s="310"/>
      <c r="J25" s="522"/>
      <c r="K25" s="522"/>
      <c r="L25" s="522"/>
      <c r="M25" s="522"/>
      <c r="N25" s="522"/>
      <c r="O25" s="522"/>
      <c r="P25" s="522"/>
      <c r="Q25" s="522"/>
      <c r="R25" s="522"/>
      <c r="S25" s="522"/>
      <c r="T25" s="522"/>
      <c r="U25" s="522"/>
      <c r="V25" s="522"/>
      <c r="W25" s="522"/>
      <c r="X25" s="522"/>
      <c r="Y25" s="310"/>
    </row>
    <row r="26" spans="1:25" ht="15" customHeight="1" x14ac:dyDescent="0.25">
      <c r="A26" s="310"/>
      <c r="B26" s="310"/>
      <c r="C26" s="310"/>
      <c r="D26" s="310"/>
      <c r="E26" s="310"/>
      <c r="F26" s="310"/>
      <c r="G26" s="310"/>
      <c r="H26" s="310"/>
      <c r="I26" s="310"/>
      <c r="J26" s="522"/>
      <c r="K26" s="522"/>
      <c r="L26" s="522"/>
      <c r="M26" s="522"/>
      <c r="N26" s="522"/>
      <c r="O26" s="522"/>
      <c r="P26" s="522"/>
      <c r="Q26" s="522"/>
      <c r="R26" s="522"/>
      <c r="S26" s="522"/>
      <c r="T26" s="522"/>
      <c r="U26" s="522"/>
      <c r="V26" s="522"/>
      <c r="W26" s="522"/>
      <c r="X26" s="522"/>
      <c r="Y26" s="310"/>
    </row>
    <row r="27" spans="1:25" ht="15" customHeight="1" x14ac:dyDescent="0.25">
      <c r="A27" s="310"/>
      <c r="B27" s="310"/>
      <c r="C27" s="310"/>
      <c r="D27" s="310"/>
      <c r="E27" s="310"/>
      <c r="F27" s="310"/>
      <c r="G27" s="310"/>
      <c r="H27" s="310"/>
      <c r="I27" s="310"/>
      <c r="J27" s="323"/>
      <c r="K27" s="323"/>
      <c r="L27" s="323"/>
      <c r="M27" s="323"/>
      <c r="N27" s="323"/>
      <c r="O27" s="323"/>
      <c r="P27" s="323"/>
      <c r="Q27" s="323"/>
      <c r="R27" s="323"/>
      <c r="S27" s="323"/>
      <c r="T27" s="323"/>
      <c r="U27" s="323"/>
      <c r="V27" s="323"/>
      <c r="W27" s="323"/>
      <c r="X27" s="323"/>
      <c r="Y27" s="310"/>
    </row>
    <row r="28" spans="1:25" ht="15" customHeight="1" x14ac:dyDescent="0.25">
      <c r="A28" s="310"/>
      <c r="B28" s="310"/>
      <c r="C28" s="310"/>
      <c r="D28" s="310"/>
      <c r="E28" s="310"/>
      <c r="F28" s="310"/>
      <c r="G28" s="310"/>
      <c r="H28" s="310"/>
      <c r="I28" s="310"/>
      <c r="J28" s="323"/>
      <c r="K28" s="323"/>
      <c r="L28" s="323"/>
      <c r="M28" s="323"/>
      <c r="N28" s="323"/>
      <c r="O28" s="323"/>
      <c r="P28" s="323"/>
      <c r="Q28" s="323"/>
      <c r="R28" s="323"/>
      <c r="S28" s="323"/>
      <c r="T28" s="323"/>
      <c r="U28" s="323"/>
      <c r="V28" s="323"/>
      <c r="W28" s="323"/>
      <c r="X28" s="323"/>
      <c r="Y28" s="310"/>
    </row>
    <row r="29" spans="1:25" ht="15" customHeight="1" x14ac:dyDescent="0.25">
      <c r="A29" s="310"/>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row>
    <row r="30" spans="1:25" ht="15" customHeight="1" x14ac:dyDescent="0.25">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row>
    <row r="31" spans="1:25" ht="15" customHeight="1" x14ac:dyDescent="0.25">
      <c r="A31" s="310"/>
      <c r="B31" s="310"/>
      <c r="C31" s="310"/>
      <c r="D31" s="310"/>
      <c r="E31" s="310"/>
      <c r="F31" s="310"/>
      <c r="G31" s="310"/>
      <c r="H31" s="310"/>
      <c r="I31" s="310"/>
      <c r="J31" s="523" t="s">
        <v>413</v>
      </c>
      <c r="K31" s="523"/>
      <c r="L31" s="523"/>
      <c r="M31" s="523"/>
      <c r="N31" s="523"/>
      <c r="O31" s="523"/>
      <c r="P31" s="523"/>
      <c r="Q31" s="523"/>
      <c r="R31" s="523"/>
      <c r="S31" s="523"/>
      <c r="T31" s="523"/>
      <c r="U31" s="523"/>
      <c r="V31" s="523"/>
      <c r="W31" s="523"/>
      <c r="X31" s="523"/>
      <c r="Y31" s="310"/>
    </row>
    <row r="32" spans="1:25" ht="15" customHeight="1" x14ac:dyDescent="0.25">
      <c r="A32" s="310"/>
      <c r="B32" s="310"/>
      <c r="C32" s="310"/>
      <c r="D32" s="310"/>
      <c r="E32" s="310"/>
      <c r="F32" s="310"/>
      <c r="G32" s="310"/>
      <c r="H32" s="310"/>
      <c r="I32" s="310"/>
      <c r="J32" s="523"/>
      <c r="K32" s="523"/>
      <c r="L32" s="523"/>
      <c r="M32" s="523"/>
      <c r="N32" s="523"/>
      <c r="O32" s="523"/>
      <c r="P32" s="523"/>
      <c r="Q32" s="523"/>
      <c r="R32" s="523"/>
      <c r="S32" s="523"/>
      <c r="T32" s="523"/>
      <c r="U32" s="523"/>
      <c r="V32" s="523"/>
      <c r="W32" s="523"/>
      <c r="X32" s="523"/>
      <c r="Y32" s="310"/>
    </row>
    <row r="33" spans="1:25" ht="15" customHeight="1" x14ac:dyDescent="0.25">
      <c r="A33" s="310"/>
      <c r="B33" s="310"/>
      <c r="C33" s="310"/>
      <c r="D33" s="310"/>
      <c r="E33" s="310"/>
      <c r="F33" s="310"/>
      <c r="G33" s="310"/>
      <c r="H33" s="310"/>
      <c r="I33" s="310"/>
      <c r="J33" s="523"/>
      <c r="K33" s="523"/>
      <c r="L33" s="523"/>
      <c r="M33" s="523"/>
      <c r="N33" s="523"/>
      <c r="O33" s="523"/>
      <c r="P33" s="523"/>
      <c r="Q33" s="523"/>
      <c r="R33" s="523"/>
      <c r="S33" s="523"/>
      <c r="T33" s="523"/>
      <c r="U33" s="523"/>
      <c r="V33" s="523"/>
      <c r="W33" s="523"/>
      <c r="X33" s="523"/>
      <c r="Y33" s="310"/>
    </row>
    <row r="34" spans="1:25" ht="15" customHeight="1" x14ac:dyDescent="0.25">
      <c r="A34" s="310"/>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row>
    <row r="35" spans="1:25" ht="15" customHeight="1" x14ac:dyDescent="0.25">
      <c r="A35" s="310"/>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row>
    <row r="36" spans="1:25" ht="15" customHeight="1" x14ac:dyDescent="0.25">
      <c r="A36" s="310"/>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row>
    <row r="37" spans="1:25" ht="15" customHeight="1" x14ac:dyDescent="0.25"/>
    <row r="38" spans="1:25" ht="15" customHeight="1" x14ac:dyDescent="0.25"/>
    <row r="39" spans="1:25" ht="15" customHeight="1" x14ac:dyDescent="0.25"/>
    <row r="40" spans="1:25" ht="15" customHeight="1" x14ac:dyDescent="0.25"/>
    <row r="41" spans="1:25" ht="15" customHeight="1" x14ac:dyDescent="0.25"/>
    <row r="42" spans="1:25" ht="15" customHeight="1" x14ac:dyDescent="0.25"/>
    <row r="43" spans="1:25" ht="15" customHeight="1" x14ac:dyDescent="0.25"/>
    <row r="44" spans="1:25" ht="15" customHeight="1" x14ac:dyDescent="0.25"/>
    <row r="45" spans="1:25" ht="15" customHeight="1" x14ac:dyDescent="0.25"/>
    <row r="46" spans="1:25" ht="15" customHeight="1" x14ac:dyDescent="0.25"/>
    <row r="47" spans="1:25" ht="15" customHeight="1" x14ac:dyDescent="0.25"/>
    <row r="48" spans="1:25"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sheetData>
  <mergeCells count="4">
    <mergeCell ref="L5:X19"/>
    <mergeCell ref="O20:X23"/>
    <mergeCell ref="J24:X26"/>
    <mergeCell ref="J31:X33"/>
  </mergeCells>
  <phoneticPr fontId="0" type="noConversion"/>
  <printOptions horizontalCentered="1" verticalCentered="1"/>
  <pageMargins left="0.25" right="0.25" top="0.75" bottom="0.4" header="0.3" footer="0.3"/>
  <pageSetup firstPageNumber="0"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H1:H41"/>
  <sheetViews>
    <sheetView showGridLines="0" view="pageBreakPreview" zoomScaleNormal="100" zoomScaleSheetLayoutView="100" workbookViewId="0"/>
  </sheetViews>
  <sheetFormatPr defaultRowHeight="13.2" x14ac:dyDescent="0.25"/>
  <cols>
    <col min="1" max="1" width="11.5546875" customWidth="1"/>
    <col min="14" max="14" width="4.44140625" customWidth="1"/>
    <col min="26" max="26" width="13.44140625" customWidth="1"/>
    <col min="28" max="28" width="1" customWidth="1"/>
    <col min="39" max="39" width="14.5546875" customWidth="1"/>
    <col min="42" max="42" width="1.44140625" customWidth="1"/>
  </cols>
  <sheetData>
    <row r="1" s="6" customFormat="1" ht="12.75" customHeight="1" x14ac:dyDescent="0.25"/>
    <row r="2" s="6" customFormat="1" ht="12.75" customHeight="1" x14ac:dyDescent="0.25"/>
    <row r="3" s="6" customFormat="1" ht="12.75" customHeight="1" x14ac:dyDescent="0.25"/>
    <row r="4" s="6" customFormat="1" ht="12.75" customHeight="1" x14ac:dyDescent="0.25"/>
    <row r="5" s="6" customFormat="1" ht="12.75" customHeight="1" x14ac:dyDescent="0.25"/>
    <row r="6" s="6" customFormat="1" ht="12.75" customHeight="1" x14ac:dyDescent="0.25"/>
    <row r="7" s="6" customFormat="1" ht="12.75" customHeight="1" x14ac:dyDescent="0.25"/>
    <row r="8" s="6" customFormat="1" ht="12.75" customHeight="1" x14ac:dyDescent="0.25"/>
    <row r="9" s="6" customFormat="1" ht="12.75" customHeight="1" x14ac:dyDescent="0.25"/>
    <row r="10" s="6" customFormat="1" ht="12.75" customHeight="1" x14ac:dyDescent="0.25"/>
    <row r="11" s="4" customFormat="1" ht="12.75" customHeight="1" x14ac:dyDescent="0.25"/>
    <row r="12" s="6" customFormat="1" ht="12.75" customHeight="1" x14ac:dyDescent="0.25"/>
    <row r="13" s="6" customFormat="1" ht="12.75" customHeight="1" x14ac:dyDescent="0.25"/>
    <row r="14" s="6" customFormat="1" ht="12.75" customHeight="1" x14ac:dyDescent="0.25"/>
    <row r="15" s="6" customFormat="1" ht="12.75" customHeight="1" x14ac:dyDescent="0.25"/>
    <row r="16" s="6" customFormat="1" ht="12.75" customHeight="1" x14ac:dyDescent="0.25"/>
    <row r="17" s="4" customFormat="1" ht="12.75" customHeight="1" x14ac:dyDescent="0.25"/>
    <row r="18" s="6" customFormat="1" ht="8.25" customHeight="1" x14ac:dyDescent="0.25"/>
    <row r="19" s="4" customFormat="1" x14ac:dyDescent="0.25"/>
    <row r="20" s="6" customFormat="1" ht="12.75" customHeight="1" x14ac:dyDescent="0.25"/>
    <row r="21" s="6" customFormat="1" ht="12.75" customHeight="1" x14ac:dyDescent="0.25"/>
    <row r="22" s="6" customFormat="1" ht="12.75" customHeight="1" x14ac:dyDescent="0.25"/>
    <row r="23" s="6" customFormat="1" ht="12.75" customHeight="1" x14ac:dyDescent="0.25"/>
    <row r="24" s="6" customFormat="1" ht="36.75" customHeight="1" x14ac:dyDescent="0.25"/>
    <row r="25" s="6" customFormat="1" ht="12.75" customHeight="1" x14ac:dyDescent="0.25"/>
    <row r="26" s="6" customFormat="1" ht="12.75" customHeight="1" x14ac:dyDescent="0.25"/>
    <row r="27" s="6" customFormat="1" ht="35.25" customHeight="1" x14ac:dyDescent="0.25"/>
    <row r="28" s="4" customFormat="1" ht="12.75" customHeight="1" x14ac:dyDescent="0.25"/>
    <row r="29" s="6" customFormat="1" ht="12.75" customHeight="1" x14ac:dyDescent="0.25"/>
    <row r="30" s="6" customFormat="1" ht="12.75" customHeight="1" x14ac:dyDescent="0.25"/>
    <row r="31" s="6" customFormat="1" ht="12.75" customHeight="1" x14ac:dyDescent="0.25"/>
    <row r="32" s="6" customFormat="1" ht="12.75" customHeight="1" x14ac:dyDescent="0.25"/>
    <row r="33" spans="8:8" s="4" customFormat="1" ht="12.75" customHeight="1" x14ac:dyDescent="0.25"/>
    <row r="34" spans="8:8" s="4" customFormat="1" ht="8.25" customHeight="1" x14ac:dyDescent="0.25"/>
    <row r="35" spans="8:8" s="6" customFormat="1" ht="12.75" customHeight="1" x14ac:dyDescent="0.25"/>
    <row r="36" spans="8:8" s="6" customFormat="1" ht="8.25" customHeight="1" x14ac:dyDescent="0.25"/>
    <row r="41" spans="8:8" x14ac:dyDescent="0.25">
      <c r="H41" s="12"/>
    </row>
  </sheetData>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colBreaks count="2" manualBreakCount="2">
    <brk id="14" max="1048575" man="1"/>
    <brk id="2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6A9"/>
  </sheetPr>
  <dimension ref="A1:N25"/>
  <sheetViews>
    <sheetView showGridLines="0" view="pageBreakPreview" zoomScaleNormal="100" zoomScaleSheetLayoutView="100" workbookViewId="0"/>
  </sheetViews>
  <sheetFormatPr defaultColWidth="9.109375" defaultRowHeight="13.8" x14ac:dyDescent="0.25"/>
  <cols>
    <col min="1" max="1" width="1.44140625" style="326" customWidth="1"/>
    <col min="2" max="2" width="37.5546875" style="326" customWidth="1"/>
    <col min="3" max="6" width="18.44140625" style="326" customWidth="1"/>
    <col min="7" max="7" width="12.5546875" style="410" customWidth="1"/>
    <col min="8" max="8" width="3.33203125" style="326" customWidth="1"/>
    <col min="9" max="9" width="33.44140625" style="326" customWidth="1"/>
    <col min="10" max="13" width="18.44140625" style="326" customWidth="1"/>
    <col min="14" max="14" width="12.5546875" style="410" customWidth="1"/>
    <col min="15" max="16384" width="9.109375" style="326"/>
  </cols>
  <sheetData>
    <row r="1" spans="1:14" ht="18" customHeight="1" x14ac:dyDescent="0.25">
      <c r="B1" s="408" t="s">
        <v>6</v>
      </c>
      <c r="C1" s="409"/>
      <c r="D1" s="409"/>
      <c r="E1" s="409"/>
      <c r="F1" s="409"/>
      <c r="I1" s="408" t="s">
        <v>6</v>
      </c>
      <c r="J1" s="409"/>
      <c r="K1" s="409"/>
      <c r="L1" s="409"/>
      <c r="M1" s="409"/>
    </row>
    <row r="2" spans="1:14" x14ac:dyDescent="0.25">
      <c r="A2" s="408"/>
      <c r="B2" s="411"/>
      <c r="C2" s="409"/>
      <c r="D2" s="409"/>
      <c r="E2" s="409"/>
      <c r="F2" s="409"/>
      <c r="I2" s="408"/>
      <c r="J2" s="409"/>
      <c r="K2" s="409"/>
      <c r="L2" s="409"/>
      <c r="M2" s="409"/>
    </row>
    <row r="3" spans="1:14" ht="18" customHeight="1" thickBot="1" x14ac:dyDescent="0.3">
      <c r="B3" s="408" t="s">
        <v>449</v>
      </c>
      <c r="C3" s="412"/>
      <c r="D3" s="412"/>
      <c r="E3" s="412"/>
      <c r="F3" s="412"/>
      <c r="I3" s="408" t="s">
        <v>450</v>
      </c>
      <c r="J3" s="412"/>
      <c r="K3" s="412"/>
      <c r="L3" s="412"/>
      <c r="M3" s="412"/>
    </row>
    <row r="4" spans="1:14" ht="32.700000000000003" customHeight="1" thickTop="1" thickBot="1" x14ac:dyDescent="0.3">
      <c r="B4" s="407" t="s">
        <v>467</v>
      </c>
      <c r="C4" s="335" t="s">
        <v>410</v>
      </c>
      <c r="D4" s="335" t="s">
        <v>434</v>
      </c>
      <c r="E4" s="335" t="s">
        <v>435</v>
      </c>
      <c r="F4" s="335" t="s">
        <v>436</v>
      </c>
      <c r="G4" s="414"/>
      <c r="I4" s="407" t="s">
        <v>467</v>
      </c>
      <c r="J4" s="335" t="s">
        <v>410</v>
      </c>
      <c r="K4" s="335" t="s">
        <v>434</v>
      </c>
      <c r="L4" s="335" t="s">
        <v>435</v>
      </c>
      <c r="M4" s="335" t="s">
        <v>436</v>
      </c>
      <c r="N4" s="414"/>
    </row>
    <row r="5" spans="1:14" ht="32.700000000000003" customHeight="1" thickTop="1" x14ac:dyDescent="0.25">
      <c r="A5" s="413"/>
      <c r="B5" s="416" t="s">
        <v>375</v>
      </c>
      <c r="C5" s="583">
        <v>2185936</v>
      </c>
      <c r="D5" s="583">
        <v>1374179</v>
      </c>
      <c r="E5" s="583">
        <v>9054</v>
      </c>
      <c r="F5" s="584">
        <v>3569169</v>
      </c>
      <c r="G5" s="414"/>
      <c r="H5" s="417"/>
      <c r="I5" s="416" t="s">
        <v>64</v>
      </c>
      <c r="J5" s="583">
        <v>2114331</v>
      </c>
      <c r="K5" s="583">
        <v>1420993</v>
      </c>
      <c r="L5" s="583">
        <v>9051</v>
      </c>
      <c r="M5" s="584">
        <v>3544375</v>
      </c>
      <c r="N5" s="418"/>
    </row>
    <row r="6" spans="1:14" ht="32.700000000000003" customHeight="1" x14ac:dyDescent="0.25">
      <c r="A6" s="413"/>
      <c r="B6" s="416" t="s">
        <v>376</v>
      </c>
      <c r="C6" s="433">
        <v>9065</v>
      </c>
      <c r="D6" s="433">
        <v>123074</v>
      </c>
      <c r="E6" s="433">
        <v>95</v>
      </c>
      <c r="F6" s="434">
        <v>132234</v>
      </c>
      <c r="G6" s="414"/>
      <c r="H6" s="417"/>
      <c r="I6" s="416" t="s">
        <v>65</v>
      </c>
      <c r="J6" s="436">
        <v>7483</v>
      </c>
      <c r="K6" s="436">
        <v>5644</v>
      </c>
      <c r="L6" s="436">
        <v>7</v>
      </c>
      <c r="M6" s="437">
        <v>13134</v>
      </c>
      <c r="N6" s="418"/>
    </row>
    <row r="7" spans="1:14" ht="32.700000000000003" customHeight="1" x14ac:dyDescent="0.25">
      <c r="A7" s="417"/>
      <c r="B7" s="416"/>
      <c r="C7" s="435">
        <v>2195001</v>
      </c>
      <c r="D7" s="435">
        <v>1497253</v>
      </c>
      <c r="E7" s="435">
        <v>9149</v>
      </c>
      <c r="F7" s="435">
        <v>3701403</v>
      </c>
      <c r="G7" s="418"/>
      <c r="H7" s="415"/>
      <c r="I7" s="415"/>
      <c r="J7" s="415"/>
      <c r="K7" s="415"/>
      <c r="L7" s="415"/>
      <c r="M7" s="415"/>
      <c r="N7" s="418"/>
    </row>
    <row r="8" spans="1:14" ht="32.700000000000003" customHeight="1" x14ac:dyDescent="0.25">
      <c r="B8" s="327" t="s">
        <v>453</v>
      </c>
      <c r="C8" s="327"/>
      <c r="D8" s="327"/>
      <c r="E8" s="327"/>
      <c r="F8" s="327"/>
      <c r="G8" s="327"/>
      <c r="H8" s="410"/>
      <c r="I8" s="528" t="s">
        <v>451</v>
      </c>
      <c r="J8" s="528"/>
      <c r="K8" s="528"/>
      <c r="L8" s="528"/>
      <c r="M8" s="528"/>
      <c r="N8" s="528"/>
    </row>
    <row r="9" spans="1:14" ht="32.700000000000003" customHeight="1" x14ac:dyDescent="0.25">
      <c r="A9" s="419"/>
      <c r="C9" s="420"/>
      <c r="D9" s="420"/>
      <c r="E9" s="420"/>
      <c r="F9" s="420"/>
      <c r="G9" s="418"/>
      <c r="H9" s="410"/>
      <c r="I9" s="528"/>
      <c r="J9" s="528"/>
      <c r="K9" s="528"/>
      <c r="L9" s="528"/>
      <c r="M9" s="528"/>
      <c r="N9" s="528"/>
    </row>
    <row r="10" spans="1:14" ht="16.8" thickBot="1" x14ac:dyDescent="0.3">
      <c r="B10" s="408" t="s">
        <v>454</v>
      </c>
      <c r="C10" s="412"/>
      <c r="D10" s="412"/>
      <c r="E10" s="412"/>
      <c r="F10" s="412"/>
      <c r="H10" s="410"/>
      <c r="I10" s="528"/>
      <c r="J10" s="528"/>
      <c r="K10" s="528"/>
      <c r="L10" s="528"/>
      <c r="M10" s="528"/>
      <c r="N10" s="528"/>
    </row>
    <row r="11" spans="1:14" ht="32.700000000000003" customHeight="1" thickTop="1" thickBot="1" x14ac:dyDescent="0.3">
      <c r="B11" s="407" t="s">
        <v>380</v>
      </c>
      <c r="C11" s="335" t="s">
        <v>410</v>
      </c>
      <c r="D11" s="335" t="s">
        <v>434</v>
      </c>
      <c r="E11" s="335" t="s">
        <v>435</v>
      </c>
      <c r="F11" s="335" t="s">
        <v>436</v>
      </c>
      <c r="G11" s="414"/>
    </row>
    <row r="12" spans="1:14" ht="32.700000000000003" customHeight="1" thickTop="1" x14ac:dyDescent="0.25">
      <c r="A12" s="417"/>
      <c r="B12" s="416" t="s">
        <v>375</v>
      </c>
      <c r="C12" s="583">
        <v>5169.8999999999996</v>
      </c>
      <c r="D12" s="583">
        <v>3182.86</v>
      </c>
      <c r="E12" s="583">
        <v>25.157</v>
      </c>
      <c r="F12" s="584">
        <v>8377.9169999999995</v>
      </c>
      <c r="G12" s="418"/>
    </row>
    <row r="13" spans="1:14" ht="32.700000000000003" customHeight="1" x14ac:dyDescent="0.25">
      <c r="A13" s="417"/>
      <c r="B13" s="416" t="s">
        <v>376</v>
      </c>
      <c r="C13" s="433">
        <v>7121.8</v>
      </c>
      <c r="D13" s="433">
        <v>10542.41</v>
      </c>
      <c r="E13" s="433">
        <v>46.342100000000002</v>
      </c>
      <c r="F13" s="434">
        <v>17710.552100000001</v>
      </c>
      <c r="G13" s="418"/>
      <c r="H13" s="421"/>
      <c r="J13" s="376"/>
      <c r="K13" s="422"/>
      <c r="L13" s="422"/>
      <c r="M13" s="423"/>
      <c r="N13" s="418"/>
    </row>
    <row r="14" spans="1:14" ht="33" customHeight="1" x14ac:dyDescent="0.25">
      <c r="C14" s="435">
        <v>12291.7</v>
      </c>
      <c r="D14" s="435">
        <v>13725.27</v>
      </c>
      <c r="E14" s="435">
        <v>71.499099999999999</v>
      </c>
      <c r="F14" s="435">
        <v>26088.469100000002</v>
      </c>
      <c r="G14" s="424"/>
      <c r="H14" s="421"/>
      <c r="I14" s="425"/>
      <c r="J14" s="426"/>
      <c r="K14" s="426"/>
      <c r="L14" s="426"/>
      <c r="M14" s="423"/>
      <c r="N14" s="418"/>
    </row>
    <row r="15" spans="1:14" ht="33" customHeight="1" x14ac:dyDescent="0.25">
      <c r="B15" s="327" t="s">
        <v>452</v>
      </c>
      <c r="C15" s="427"/>
      <c r="D15" s="427"/>
      <c r="E15" s="427"/>
      <c r="H15" s="428"/>
      <c r="I15" s="412"/>
      <c r="J15" s="412"/>
      <c r="K15" s="412"/>
      <c r="L15" s="429"/>
      <c r="M15" s="420"/>
      <c r="N15" s="418"/>
    </row>
    <row r="16" spans="1:14" s="430" customFormat="1" ht="27.75" customHeight="1" x14ac:dyDescent="0.25">
      <c r="B16" s="326"/>
      <c r="E16" s="431"/>
      <c r="F16" s="431"/>
      <c r="G16" s="432"/>
      <c r="H16" s="326"/>
      <c r="I16" s="326"/>
      <c r="J16" s="326"/>
      <c r="K16" s="326"/>
      <c r="L16" s="326"/>
      <c r="M16" s="326"/>
      <c r="N16" s="410"/>
    </row>
    <row r="17" spans="1:14" ht="27.75" customHeight="1" x14ac:dyDescent="0.25"/>
    <row r="18" spans="1:14" ht="27.75" customHeight="1" x14ac:dyDescent="0.25"/>
    <row r="19" spans="1:14" ht="27.75" customHeight="1" x14ac:dyDescent="0.25"/>
    <row r="20" spans="1:14" ht="27.75" customHeight="1" x14ac:dyDescent="0.25"/>
    <row r="21" spans="1:14" ht="27.75" customHeight="1" x14ac:dyDescent="0.25"/>
    <row r="22" spans="1:14" ht="27.75" customHeight="1" x14ac:dyDescent="0.25"/>
    <row r="23" spans="1:14" x14ac:dyDescent="0.25">
      <c r="A23" s="421"/>
      <c r="C23" s="376"/>
      <c r="D23" s="422"/>
      <c r="E23" s="422"/>
      <c r="F23" s="423"/>
      <c r="G23" s="418"/>
    </row>
    <row r="24" spans="1:14" ht="6.75" customHeight="1" x14ac:dyDescent="0.25">
      <c r="A24" s="421"/>
      <c r="B24" s="425"/>
      <c r="C24" s="426"/>
      <c r="D24" s="426"/>
      <c r="E24" s="426"/>
      <c r="F24" s="423"/>
      <c r="G24" s="418"/>
    </row>
    <row r="25" spans="1:14" s="412" customFormat="1" x14ac:dyDescent="0.25">
      <c r="A25" s="428"/>
      <c r="E25" s="429"/>
      <c r="F25" s="420"/>
      <c r="G25" s="418"/>
      <c r="H25" s="326"/>
      <c r="I25" s="326"/>
      <c r="J25" s="326"/>
      <c r="K25" s="326"/>
      <c r="L25" s="326"/>
      <c r="M25" s="326"/>
      <c r="N25" s="410"/>
    </row>
  </sheetData>
  <mergeCells count="1">
    <mergeCell ref="I8:N10"/>
  </mergeCells>
  <phoneticPr fontId="18" type="noConversion"/>
  <printOptions horizontalCentered="1" verticalCentered="1"/>
  <pageMargins left="0.25" right="0.25" top="0.75" bottom="0.4" header="0.3" footer="0.3"/>
  <pageSetup fitToWidth="0"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colBreaks count="1" manualBreakCount="1">
    <brk id="8" max="1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
  <sheetViews>
    <sheetView showGridLines="0" view="pageBreakPreview" zoomScaleNormal="100" zoomScaleSheetLayoutView="100" workbookViewId="0">
      <selection activeCell="K40" sqref="K40"/>
    </sheetView>
  </sheetViews>
  <sheetFormatPr defaultRowHeight="13.2" x14ac:dyDescent="0.25"/>
  <cols>
    <col min="14" max="14" width="9.5546875" customWidth="1"/>
  </cols>
  <sheetData/>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colBreaks count="1" manualBreakCount="1">
    <brk id="14"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6A9"/>
  </sheetPr>
  <dimension ref="A1:H25"/>
  <sheetViews>
    <sheetView showGridLines="0" view="pageBreakPreview" zoomScaleNormal="100" zoomScaleSheetLayoutView="100" workbookViewId="0"/>
  </sheetViews>
  <sheetFormatPr defaultColWidth="8.6640625" defaultRowHeight="13.2" x14ac:dyDescent="0.25"/>
  <cols>
    <col min="1" max="1" width="1.44140625" style="438" customWidth="1"/>
    <col min="2" max="2" width="69" style="444" customWidth="1"/>
    <col min="3" max="4" width="15.5546875" style="440" bestFit="1" customWidth="1"/>
    <col min="5" max="5" width="15.33203125" style="440" customWidth="1"/>
    <col min="6" max="6" width="16.5546875" style="440" customWidth="1"/>
    <col min="7" max="7" width="1.44140625" style="438" customWidth="1"/>
    <col min="8" max="8" width="55.33203125" style="438" customWidth="1"/>
    <col min="9" max="16384" width="8.6640625" style="438"/>
  </cols>
  <sheetData>
    <row r="1" spans="1:8" ht="17.399999999999999" x14ac:dyDescent="0.3">
      <c r="B1" s="439"/>
      <c r="F1" s="418"/>
      <c r="G1" s="441"/>
      <c r="H1" s="442"/>
    </row>
    <row r="2" spans="1:8" ht="17.399999999999999" x14ac:dyDescent="0.3">
      <c r="B2" s="408" t="s">
        <v>66</v>
      </c>
      <c r="F2" s="418"/>
      <c r="G2" s="441"/>
      <c r="H2" s="442"/>
    </row>
    <row r="3" spans="1:8" ht="18" customHeight="1" thickBot="1" x14ac:dyDescent="0.35">
      <c r="F3" s="445"/>
      <c r="G3" s="443"/>
      <c r="H3" s="446"/>
    </row>
    <row r="4" spans="1:8" ht="32.700000000000003" customHeight="1" thickTop="1" thickBot="1" x14ac:dyDescent="0.35">
      <c r="A4" s="447"/>
      <c r="B4" s="489" t="s">
        <v>463</v>
      </c>
      <c r="C4" s="335" t="s">
        <v>410</v>
      </c>
      <c r="D4" s="335" t="s">
        <v>434</v>
      </c>
      <c r="E4" s="335" t="s">
        <v>435</v>
      </c>
      <c r="F4" s="445"/>
      <c r="G4" s="448"/>
      <c r="H4" s="446"/>
    </row>
    <row r="5" spans="1:8" ht="32.700000000000003" customHeight="1" thickTop="1" x14ac:dyDescent="0.3">
      <c r="A5" s="447"/>
      <c r="B5" s="488" t="s">
        <v>455</v>
      </c>
      <c r="C5" s="483">
        <v>0.82</v>
      </c>
      <c r="D5" s="483">
        <v>0.77599999999999991</v>
      </c>
      <c r="E5" s="483">
        <v>0.9840000000000001</v>
      </c>
      <c r="F5" s="445"/>
      <c r="G5" s="449"/>
      <c r="H5" s="450"/>
    </row>
    <row r="6" spans="1:8" ht="32.700000000000003" customHeight="1" x14ac:dyDescent="0.3">
      <c r="A6" s="451"/>
      <c r="B6" s="481" t="s">
        <v>456</v>
      </c>
      <c r="C6" s="484">
        <v>1.9E-2</v>
      </c>
      <c r="D6" s="485">
        <v>2.6000000000000002E-2</v>
      </c>
      <c r="E6" s="485">
        <v>1.6E-2</v>
      </c>
      <c r="F6" s="452"/>
      <c r="G6" s="449"/>
      <c r="H6" s="453"/>
    </row>
    <row r="7" spans="1:8" ht="32.700000000000003" customHeight="1" x14ac:dyDescent="0.3">
      <c r="A7" s="451"/>
      <c r="B7" s="482" t="s">
        <v>457</v>
      </c>
      <c r="C7" s="486">
        <v>5.0000000000000001E-3</v>
      </c>
      <c r="D7" s="486">
        <v>4.0000000000000001E-3</v>
      </c>
      <c r="E7" s="486">
        <v>0</v>
      </c>
      <c r="F7" s="445"/>
      <c r="G7" s="443"/>
      <c r="H7" s="443"/>
    </row>
    <row r="8" spans="1:8" ht="32.700000000000003" customHeight="1" x14ac:dyDescent="0.3">
      <c r="A8" s="454"/>
      <c r="B8" s="481" t="s">
        <v>458</v>
      </c>
      <c r="C8" s="485">
        <v>0.94700000000000006</v>
      </c>
      <c r="D8" s="485">
        <v>0.98799999999999999</v>
      </c>
      <c r="E8" s="485">
        <v>0.995</v>
      </c>
      <c r="F8" s="455"/>
      <c r="G8" s="448"/>
      <c r="H8" s="446"/>
    </row>
    <row r="9" spans="1:8" ht="32.700000000000003" customHeight="1" x14ac:dyDescent="0.3">
      <c r="A9" s="454"/>
      <c r="B9" s="482" t="s">
        <v>459</v>
      </c>
      <c r="C9" s="486">
        <v>0.98699999999999999</v>
      </c>
      <c r="D9" s="486">
        <v>0.998</v>
      </c>
      <c r="E9" s="486">
        <v>1</v>
      </c>
      <c r="F9" s="455"/>
      <c r="G9" s="449"/>
      <c r="H9" s="439"/>
    </row>
    <row r="10" spans="1:8" ht="27" x14ac:dyDescent="0.3">
      <c r="A10" s="447"/>
      <c r="B10" s="481" t="s">
        <v>460</v>
      </c>
      <c r="C10" s="485">
        <v>0.96599999999999997</v>
      </c>
      <c r="D10" s="485">
        <v>0.99299999999999999</v>
      </c>
      <c r="E10" s="485">
        <v>0.94700000000000006</v>
      </c>
      <c r="F10" s="456"/>
      <c r="G10" s="443"/>
      <c r="H10" s="439"/>
    </row>
    <row r="11" spans="1:8" ht="32.700000000000003" customHeight="1" x14ac:dyDescent="0.3">
      <c r="A11" s="447"/>
      <c r="B11" s="482" t="s">
        <v>461</v>
      </c>
      <c r="C11" s="487">
        <v>1</v>
      </c>
      <c r="D11" s="487">
        <v>1</v>
      </c>
      <c r="E11" s="486">
        <v>1</v>
      </c>
      <c r="F11" s="456"/>
      <c r="H11" s="446"/>
    </row>
    <row r="12" spans="1:8" ht="32.700000000000003" customHeight="1" x14ac:dyDescent="0.3">
      <c r="A12" s="454"/>
      <c r="B12" s="481" t="s">
        <v>462</v>
      </c>
      <c r="C12" s="485">
        <v>0.97299999999999998</v>
      </c>
      <c r="D12" s="485">
        <v>0.90700000000000003</v>
      </c>
      <c r="E12" s="485">
        <v>1</v>
      </c>
      <c r="F12" s="455"/>
      <c r="G12" s="448"/>
      <c r="H12" s="446"/>
    </row>
    <row r="13" spans="1:8" ht="32.700000000000003" customHeight="1" x14ac:dyDescent="0.3">
      <c r="A13" s="449"/>
      <c r="B13" s="438"/>
      <c r="C13" s="438"/>
      <c r="D13" s="438"/>
      <c r="E13" s="418"/>
      <c r="F13" s="418"/>
      <c r="G13" s="449"/>
      <c r="H13" s="453"/>
    </row>
    <row r="14" spans="1:8" ht="33" customHeight="1" x14ac:dyDescent="0.3">
      <c r="A14" s="443"/>
      <c r="B14" s="457"/>
      <c r="C14" s="458"/>
      <c r="D14" s="458"/>
      <c r="E14" s="458"/>
      <c r="F14" s="418"/>
      <c r="G14" s="443"/>
      <c r="H14" s="439"/>
    </row>
    <row r="15" spans="1:8" ht="33" customHeight="1" x14ac:dyDescent="0.3">
      <c r="A15" s="443"/>
      <c r="B15" s="457"/>
      <c r="C15" s="458"/>
      <c r="D15" s="458"/>
      <c r="E15" s="458"/>
      <c r="F15" s="418"/>
      <c r="G15" s="443"/>
      <c r="H15" s="439"/>
    </row>
    <row r="16" spans="1:8" s="460" customFormat="1" ht="27.75" customHeight="1" x14ac:dyDescent="0.25">
      <c r="A16" s="459"/>
      <c r="E16" s="461"/>
      <c r="F16" s="462"/>
      <c r="G16" s="459"/>
      <c r="H16" s="463"/>
    </row>
    <row r="17" spans="1:8" ht="27.75" customHeight="1" x14ac:dyDescent="0.3">
      <c r="A17" s="451"/>
      <c r="B17" s="464"/>
      <c r="C17" s="465"/>
      <c r="D17" s="465"/>
      <c r="E17" s="465"/>
      <c r="F17" s="466"/>
      <c r="G17" s="451"/>
      <c r="H17" s="467"/>
    </row>
    <row r="18" spans="1:8" ht="27.75" customHeight="1" x14ac:dyDescent="0.3">
      <c r="A18" s="451"/>
      <c r="E18" s="465"/>
      <c r="F18" s="468"/>
      <c r="G18" s="451"/>
      <c r="H18" s="467"/>
    </row>
    <row r="19" spans="1:8" ht="27.75" customHeight="1" x14ac:dyDescent="0.3">
      <c r="A19" s="454"/>
      <c r="B19" s="559"/>
      <c r="C19" s="559"/>
      <c r="D19" s="559"/>
      <c r="E19" s="465"/>
      <c r="F19" s="469"/>
      <c r="G19" s="454"/>
      <c r="H19" s="467"/>
    </row>
    <row r="20" spans="1:8" ht="27.75" customHeight="1" x14ac:dyDescent="0.3">
      <c r="A20" s="454"/>
      <c r="B20" s="464"/>
      <c r="C20" s="465"/>
      <c r="D20" s="465"/>
      <c r="E20" s="465"/>
      <c r="F20" s="469"/>
      <c r="G20" s="454"/>
      <c r="H20" s="467"/>
    </row>
    <row r="21" spans="1:8" ht="27.75" customHeight="1" x14ac:dyDescent="0.3">
      <c r="A21" s="447"/>
      <c r="B21" s="464"/>
      <c r="C21" s="470"/>
      <c r="D21" s="470"/>
      <c r="E21" s="465"/>
      <c r="F21" s="471"/>
      <c r="G21" s="447"/>
      <c r="H21" s="467"/>
    </row>
    <row r="22" spans="1:8" ht="27.75" customHeight="1" x14ac:dyDescent="0.3">
      <c r="A22" s="447"/>
      <c r="B22" s="464"/>
      <c r="C22" s="465"/>
      <c r="D22" s="465"/>
      <c r="E22" s="465"/>
      <c r="F22" s="471"/>
      <c r="G22" s="447"/>
      <c r="H22" s="467"/>
    </row>
    <row r="23" spans="1:8" ht="17.399999999999999" x14ac:dyDescent="0.3">
      <c r="A23" s="447"/>
      <c r="B23" s="472"/>
      <c r="C23" s="473"/>
      <c r="D23" s="474"/>
      <c r="E23" s="475"/>
      <c r="F23" s="471"/>
      <c r="G23" s="447"/>
      <c r="H23" s="419"/>
    </row>
    <row r="24" spans="1:8" ht="6.75" customHeight="1" x14ac:dyDescent="0.3">
      <c r="A24" s="447"/>
      <c r="B24" s="476"/>
      <c r="C24" s="477"/>
      <c r="D24" s="477"/>
      <c r="E24" s="477"/>
      <c r="F24" s="471"/>
      <c r="G24" s="447"/>
      <c r="H24" s="425"/>
    </row>
    <row r="25" spans="1:8" s="341" customFormat="1" ht="17.399999999999999" x14ac:dyDescent="0.3">
      <c r="A25" s="478"/>
      <c r="B25" s="479"/>
      <c r="C25" s="479"/>
      <c r="D25" s="479"/>
      <c r="E25" s="475"/>
      <c r="F25" s="471"/>
      <c r="G25" s="478"/>
      <c r="H25" s="480"/>
    </row>
  </sheetData>
  <mergeCells count="1">
    <mergeCell ref="B19:D19"/>
  </mergeCells>
  <printOptions horizontalCentered="1" verticalCentered="1"/>
  <pageMargins left="0.25" right="0.25" top="0.75" bottom="0.4" header="0.3" footer="0.3"/>
  <pageSetup fitToWidth="0"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4142"/>
  </sheetPr>
  <dimension ref="A1:AI53"/>
  <sheetViews>
    <sheetView showGridLines="0" view="pageBreakPreview" zoomScaleNormal="100" zoomScaleSheetLayoutView="100" workbookViewId="0"/>
  </sheetViews>
  <sheetFormatPr defaultRowHeight="13.2" x14ac:dyDescent="0.25"/>
  <cols>
    <col min="1" max="1" width="6.6640625" customWidth="1"/>
    <col min="2" max="2" width="5.109375" customWidth="1"/>
    <col min="3" max="24" width="5.109375" style="310" customWidth="1"/>
    <col min="25" max="25" width="5.109375" customWidth="1"/>
  </cols>
  <sheetData>
    <row r="1" spans="1:35" ht="20.25" customHeight="1" x14ac:dyDescent="0.25">
      <c r="A1" s="310"/>
      <c r="B1" s="561" t="s">
        <v>389</v>
      </c>
      <c r="C1" s="524"/>
      <c r="D1" s="524"/>
      <c r="E1" s="524"/>
      <c r="F1" s="524"/>
      <c r="G1" s="524"/>
      <c r="H1" s="524"/>
      <c r="I1" s="524"/>
      <c r="J1" s="524"/>
      <c r="K1" s="524"/>
      <c r="Y1" s="310"/>
    </row>
    <row r="2" spans="1:35" ht="20.399999999999999" x14ac:dyDescent="0.25">
      <c r="A2" s="490"/>
      <c r="B2" s="524"/>
      <c r="C2" s="524"/>
      <c r="D2" s="524"/>
      <c r="E2" s="524"/>
      <c r="F2" s="524"/>
      <c r="G2" s="524"/>
      <c r="H2" s="524"/>
      <c r="I2" s="524"/>
      <c r="J2" s="524"/>
      <c r="K2" s="524"/>
      <c r="L2" s="324"/>
      <c r="M2" s="324"/>
      <c r="Y2" s="310"/>
    </row>
    <row r="3" spans="1:35" s="310" customFormat="1" ht="20.399999999999999" x14ac:dyDescent="0.25">
      <c r="A3" s="490"/>
      <c r="B3" s="371"/>
      <c r="C3" s="371"/>
      <c r="D3" s="371"/>
      <c r="E3" s="371"/>
      <c r="F3" s="371"/>
      <c r="G3" s="371"/>
      <c r="H3" s="371"/>
      <c r="I3" s="371"/>
      <c r="J3" s="371"/>
      <c r="K3" s="371"/>
      <c r="L3" s="324"/>
      <c r="M3" s="324"/>
      <c r="AA3"/>
      <c r="AB3"/>
      <c r="AC3"/>
      <c r="AD3"/>
      <c r="AE3"/>
      <c r="AF3"/>
      <c r="AG3"/>
      <c r="AH3"/>
      <c r="AI3"/>
    </row>
    <row r="4" spans="1:35" s="310" customFormat="1" x14ac:dyDescent="0.25">
      <c r="AA4"/>
      <c r="AB4"/>
      <c r="AC4"/>
      <c r="AD4"/>
      <c r="AE4"/>
      <c r="AF4"/>
      <c r="AG4"/>
      <c r="AH4"/>
      <c r="AI4"/>
    </row>
    <row r="5" spans="1:35" x14ac:dyDescent="0.25">
      <c r="A5" s="310"/>
      <c r="B5" s="310"/>
      <c r="Y5" s="310"/>
    </row>
    <row r="6" spans="1:35" ht="16.2" thickBot="1" x14ac:dyDescent="0.35">
      <c r="A6" s="310"/>
      <c r="B6" s="562" t="s">
        <v>444</v>
      </c>
      <c r="C6" s="562"/>
      <c r="D6" s="562"/>
      <c r="E6" s="562"/>
      <c r="F6" s="562"/>
      <c r="G6" s="562"/>
      <c r="H6" s="562"/>
      <c r="I6" s="562"/>
      <c r="J6" s="562"/>
      <c r="K6" s="562"/>
      <c r="L6" s="169"/>
      <c r="M6" s="563" t="s">
        <v>443</v>
      </c>
      <c r="N6" s="563"/>
      <c r="O6" s="563"/>
      <c r="P6" s="563"/>
      <c r="Q6" s="563"/>
      <c r="R6" s="563"/>
      <c r="S6" s="563"/>
      <c r="T6" s="563"/>
      <c r="U6" s="563"/>
      <c r="V6" s="563"/>
      <c r="W6" s="563"/>
      <c r="X6" s="563"/>
      <c r="Y6" s="310"/>
    </row>
    <row r="7" spans="1:35" ht="15.75" customHeight="1" thickTop="1" x14ac:dyDescent="0.3">
      <c r="A7" s="566" t="s">
        <v>2</v>
      </c>
      <c r="B7" s="491" t="s">
        <v>13</v>
      </c>
      <c r="C7" s="492"/>
      <c r="D7" s="493"/>
      <c r="E7" s="493"/>
      <c r="F7" s="493"/>
      <c r="G7" s="493"/>
      <c r="H7" s="493"/>
      <c r="I7" s="493"/>
      <c r="J7" s="493"/>
      <c r="K7" s="493"/>
      <c r="L7" s="494"/>
      <c r="M7" s="564" t="s">
        <v>78</v>
      </c>
      <c r="N7" s="564"/>
      <c r="O7" s="564"/>
      <c r="P7" s="564"/>
      <c r="Q7" s="564"/>
      <c r="R7" s="564"/>
      <c r="S7" s="564"/>
      <c r="T7" s="564"/>
      <c r="U7" s="564"/>
      <c r="V7" s="564"/>
      <c r="W7" s="564"/>
      <c r="X7" s="564"/>
      <c r="Y7" s="495"/>
    </row>
    <row r="8" spans="1:35" ht="14.4" x14ac:dyDescent="0.3">
      <c r="A8" s="566"/>
      <c r="B8" s="496" t="s">
        <v>69</v>
      </c>
      <c r="C8" s="496"/>
      <c r="D8" s="497"/>
      <c r="E8" s="497"/>
      <c r="F8" s="497"/>
      <c r="G8" s="497"/>
      <c r="H8" s="497"/>
      <c r="I8" s="497"/>
      <c r="J8" s="497"/>
      <c r="K8" s="497"/>
      <c r="L8" s="498"/>
      <c r="M8" s="565" t="s">
        <v>89</v>
      </c>
      <c r="N8" s="565"/>
      <c r="O8" s="565"/>
      <c r="P8" s="565"/>
      <c r="Q8" s="565"/>
      <c r="R8" s="565"/>
      <c r="S8" s="565"/>
      <c r="T8" s="565"/>
      <c r="U8" s="565"/>
      <c r="V8" s="565"/>
      <c r="W8" s="565"/>
      <c r="X8" s="565"/>
      <c r="Y8" s="495"/>
    </row>
    <row r="9" spans="1:35" ht="14.4" x14ac:dyDescent="0.3">
      <c r="A9" s="566"/>
      <c r="B9" s="499" t="s">
        <v>15</v>
      </c>
      <c r="C9" s="499"/>
      <c r="D9" s="500"/>
      <c r="E9" s="500"/>
      <c r="F9" s="500"/>
      <c r="G9" s="500"/>
      <c r="H9" s="500"/>
      <c r="I9" s="500"/>
      <c r="J9" s="500"/>
      <c r="K9" s="500"/>
      <c r="L9" s="501"/>
      <c r="M9" s="560" t="s">
        <v>79</v>
      </c>
      <c r="N9" s="560"/>
      <c r="O9" s="560"/>
      <c r="P9" s="560"/>
      <c r="Q9" s="560"/>
      <c r="R9" s="560"/>
      <c r="S9" s="560"/>
      <c r="T9" s="560"/>
      <c r="U9" s="560"/>
      <c r="V9" s="560"/>
      <c r="W9" s="560"/>
      <c r="X9" s="560"/>
      <c r="Y9" s="495"/>
    </row>
    <row r="10" spans="1:35" ht="14.4" x14ac:dyDescent="0.3">
      <c r="A10" s="566"/>
      <c r="B10" s="496" t="s">
        <v>16</v>
      </c>
      <c r="C10" s="496"/>
      <c r="D10" s="497"/>
      <c r="E10" s="497"/>
      <c r="F10" s="497"/>
      <c r="G10" s="497"/>
      <c r="H10" s="497"/>
      <c r="I10" s="497"/>
      <c r="J10" s="497"/>
      <c r="K10" s="497"/>
      <c r="L10" s="498"/>
      <c r="M10" s="565" t="s">
        <v>364</v>
      </c>
      <c r="N10" s="565"/>
      <c r="O10" s="565"/>
      <c r="P10" s="565"/>
      <c r="Q10" s="565"/>
      <c r="R10" s="565"/>
      <c r="S10" s="565"/>
      <c r="T10" s="565"/>
      <c r="U10" s="565"/>
      <c r="V10" s="565"/>
      <c r="W10" s="565"/>
      <c r="X10" s="565"/>
      <c r="Y10" s="495"/>
    </row>
    <row r="11" spans="1:35" ht="14.4" x14ac:dyDescent="0.3">
      <c r="A11" s="566"/>
      <c r="B11" s="499" t="s">
        <v>19</v>
      </c>
      <c r="C11" s="499"/>
      <c r="D11" s="500"/>
      <c r="E11" s="500"/>
      <c r="F11" s="500"/>
      <c r="G11" s="500"/>
      <c r="H11" s="500"/>
      <c r="I11" s="500"/>
      <c r="J11" s="500"/>
      <c r="K11" s="500"/>
      <c r="L11" s="501"/>
      <c r="M11" s="560" t="s">
        <v>80</v>
      </c>
      <c r="N11" s="560"/>
      <c r="O11" s="560"/>
      <c r="P11" s="560"/>
      <c r="Q11" s="560"/>
      <c r="R11" s="560"/>
      <c r="S11" s="560"/>
      <c r="T11" s="560"/>
      <c r="U11" s="560"/>
      <c r="V11" s="560"/>
      <c r="W11" s="560"/>
      <c r="X11" s="560"/>
      <c r="Y11" s="495"/>
    </row>
    <row r="12" spans="1:35" ht="14.4" x14ac:dyDescent="0.3">
      <c r="A12" s="566"/>
      <c r="B12" s="496" t="s">
        <v>67</v>
      </c>
      <c r="C12" s="496"/>
      <c r="D12" s="497"/>
      <c r="E12" s="497"/>
      <c r="F12" s="497"/>
      <c r="G12" s="497"/>
      <c r="H12" s="497"/>
      <c r="I12" s="497"/>
      <c r="J12" s="497"/>
      <c r="K12" s="497"/>
      <c r="L12" s="498"/>
      <c r="M12" s="565" t="s">
        <v>81</v>
      </c>
      <c r="N12" s="565"/>
      <c r="O12" s="565"/>
      <c r="P12" s="565"/>
      <c r="Q12" s="565"/>
      <c r="R12" s="565"/>
      <c r="S12" s="565"/>
      <c r="T12" s="565"/>
      <c r="U12" s="565"/>
      <c r="V12" s="565"/>
      <c r="W12" s="565"/>
      <c r="X12" s="565"/>
      <c r="Y12" s="495"/>
    </row>
    <row r="13" spans="1:35" ht="14.4" x14ac:dyDescent="0.3">
      <c r="A13" s="566"/>
      <c r="B13" s="499" t="s">
        <v>21</v>
      </c>
      <c r="C13" s="499"/>
      <c r="D13" s="500"/>
      <c r="E13" s="500"/>
      <c r="F13" s="500"/>
      <c r="G13" s="500"/>
      <c r="H13" s="500"/>
      <c r="I13" s="500"/>
      <c r="J13" s="500"/>
      <c r="K13" s="500"/>
      <c r="L13" s="501"/>
      <c r="M13" s="560" t="s">
        <v>82</v>
      </c>
      <c r="N13" s="560"/>
      <c r="O13" s="560"/>
      <c r="P13" s="560"/>
      <c r="Q13" s="560"/>
      <c r="R13" s="560"/>
      <c r="S13" s="560"/>
      <c r="T13" s="560"/>
      <c r="U13" s="560"/>
      <c r="V13" s="560"/>
      <c r="W13" s="560"/>
      <c r="X13" s="560"/>
      <c r="Y13" s="495"/>
    </row>
    <row r="14" spans="1:35" ht="14.4" x14ac:dyDescent="0.3">
      <c r="A14" s="566"/>
      <c r="B14" s="496" t="s">
        <v>22</v>
      </c>
      <c r="C14" s="496"/>
      <c r="D14" s="497"/>
      <c r="E14" s="497"/>
      <c r="F14" s="497"/>
      <c r="G14" s="497"/>
      <c r="H14" s="497"/>
      <c r="I14" s="497"/>
      <c r="J14" s="497"/>
      <c r="K14" s="497"/>
      <c r="L14" s="498"/>
      <c r="M14" s="565" t="s">
        <v>368</v>
      </c>
      <c r="N14" s="565"/>
      <c r="O14" s="565"/>
      <c r="P14" s="565"/>
      <c r="Q14" s="565"/>
      <c r="R14" s="565"/>
      <c r="S14" s="565"/>
      <c r="T14" s="565"/>
      <c r="U14" s="565"/>
      <c r="V14" s="565"/>
      <c r="W14" s="565"/>
      <c r="X14" s="565"/>
      <c r="Y14" s="495"/>
    </row>
    <row r="15" spans="1:35" ht="14.4" x14ac:dyDescent="0.3">
      <c r="A15" s="566"/>
      <c r="B15" s="499" t="s">
        <v>25</v>
      </c>
      <c r="C15" s="499"/>
      <c r="D15" s="500"/>
      <c r="E15" s="500"/>
      <c r="F15" s="500"/>
      <c r="G15" s="500"/>
      <c r="H15" s="500"/>
      <c r="I15" s="500"/>
      <c r="J15" s="500"/>
      <c r="K15" s="500"/>
      <c r="L15" s="501"/>
      <c r="M15" s="560" t="s">
        <v>83</v>
      </c>
      <c r="N15" s="560"/>
      <c r="O15" s="560"/>
      <c r="P15" s="560"/>
      <c r="Q15" s="560"/>
      <c r="R15" s="560"/>
      <c r="S15" s="560"/>
      <c r="T15" s="560"/>
      <c r="U15" s="560"/>
      <c r="V15" s="560"/>
      <c r="W15" s="560"/>
      <c r="X15" s="560"/>
      <c r="Y15" s="495"/>
    </row>
    <row r="16" spans="1:35" ht="14.4" x14ac:dyDescent="0.3">
      <c r="A16" s="566"/>
      <c r="B16" s="496" t="s">
        <v>26</v>
      </c>
      <c r="C16" s="496"/>
      <c r="D16" s="497"/>
      <c r="E16" s="497"/>
      <c r="F16" s="497"/>
      <c r="G16" s="497"/>
      <c r="H16" s="497"/>
      <c r="I16" s="497"/>
      <c r="J16" s="497"/>
      <c r="K16" s="497"/>
      <c r="L16" s="498"/>
      <c r="M16" s="565" t="s">
        <v>84</v>
      </c>
      <c r="N16" s="565"/>
      <c r="O16" s="565"/>
      <c r="P16" s="565"/>
      <c r="Q16" s="565"/>
      <c r="R16" s="565"/>
      <c r="S16" s="565"/>
      <c r="T16" s="565"/>
      <c r="U16" s="565"/>
      <c r="V16" s="565"/>
      <c r="W16" s="565"/>
      <c r="X16" s="565"/>
      <c r="Y16" s="495"/>
    </row>
    <row r="17" spans="1:30" ht="14.4" x14ac:dyDescent="0.3">
      <c r="A17" s="566"/>
      <c r="B17" s="499" t="s">
        <v>27</v>
      </c>
      <c r="C17" s="499"/>
      <c r="D17" s="500"/>
      <c r="E17" s="500"/>
      <c r="F17" s="500"/>
      <c r="G17" s="500"/>
      <c r="H17" s="500"/>
      <c r="I17" s="500"/>
      <c r="J17" s="500"/>
      <c r="K17" s="500"/>
      <c r="L17" s="501"/>
      <c r="M17" s="560" t="s">
        <v>85</v>
      </c>
      <c r="N17" s="560"/>
      <c r="O17" s="560"/>
      <c r="P17" s="560"/>
      <c r="Q17" s="560"/>
      <c r="R17" s="560"/>
      <c r="S17" s="560"/>
      <c r="T17" s="560"/>
      <c r="U17" s="560"/>
      <c r="V17" s="560"/>
      <c r="W17" s="560"/>
      <c r="X17" s="560"/>
      <c r="Y17" s="495"/>
    </row>
    <row r="18" spans="1:30" ht="14.4" x14ac:dyDescent="0.3">
      <c r="A18" s="566"/>
      <c r="B18" s="496" t="s">
        <v>28</v>
      </c>
      <c r="C18" s="496"/>
      <c r="D18" s="497"/>
      <c r="E18" s="497"/>
      <c r="F18" s="497"/>
      <c r="G18" s="497"/>
      <c r="H18" s="497"/>
      <c r="I18" s="497"/>
      <c r="J18" s="497"/>
      <c r="K18" s="497"/>
      <c r="L18" s="498"/>
      <c r="M18" s="565" t="s">
        <v>366</v>
      </c>
      <c r="N18" s="565"/>
      <c r="O18" s="565"/>
      <c r="P18" s="565"/>
      <c r="Q18" s="565"/>
      <c r="R18" s="565"/>
      <c r="S18" s="565"/>
      <c r="T18" s="565"/>
      <c r="U18" s="565"/>
      <c r="V18" s="565"/>
      <c r="W18" s="565"/>
      <c r="X18" s="565"/>
      <c r="Y18" s="495"/>
    </row>
    <row r="19" spans="1:30" s="310" customFormat="1" ht="14.4" x14ac:dyDescent="0.3">
      <c r="A19" s="566"/>
      <c r="B19" s="499" t="s">
        <v>70</v>
      </c>
      <c r="C19" s="499"/>
      <c r="D19" s="500"/>
      <c r="E19" s="500"/>
      <c r="F19" s="500"/>
      <c r="G19" s="500"/>
      <c r="H19" s="500"/>
      <c r="I19" s="500"/>
      <c r="J19" s="500"/>
      <c r="K19" s="500"/>
      <c r="L19" s="501"/>
      <c r="M19" s="560" t="s">
        <v>86</v>
      </c>
      <c r="N19" s="560"/>
      <c r="O19" s="560"/>
      <c r="P19" s="560"/>
      <c r="Q19" s="560"/>
      <c r="R19" s="560"/>
      <c r="S19" s="560"/>
      <c r="T19" s="560"/>
      <c r="U19" s="560"/>
      <c r="V19" s="560"/>
      <c r="W19" s="560"/>
      <c r="X19" s="560"/>
      <c r="Y19" s="495"/>
      <c r="AA19"/>
      <c r="AB19"/>
      <c r="AC19"/>
      <c r="AD19"/>
    </row>
    <row r="20" spans="1:30" s="310" customFormat="1" ht="14.4" x14ac:dyDescent="0.3">
      <c r="A20" s="566"/>
      <c r="B20" s="496" t="s">
        <v>68</v>
      </c>
      <c r="C20" s="496"/>
      <c r="D20" s="497"/>
      <c r="E20" s="497"/>
      <c r="F20" s="497"/>
      <c r="G20" s="497"/>
      <c r="H20" s="497"/>
      <c r="I20" s="497"/>
      <c r="J20" s="497"/>
      <c r="K20" s="497"/>
      <c r="L20" s="498"/>
      <c r="M20" s="565" t="s">
        <v>87</v>
      </c>
      <c r="N20" s="565"/>
      <c r="O20" s="565"/>
      <c r="P20" s="565"/>
      <c r="Q20" s="565"/>
      <c r="R20" s="565"/>
      <c r="S20" s="565"/>
      <c r="T20" s="565"/>
      <c r="U20" s="565"/>
      <c r="V20" s="565"/>
      <c r="W20" s="565"/>
      <c r="X20" s="565"/>
      <c r="Y20" s="495"/>
      <c r="AA20"/>
      <c r="AB20"/>
      <c r="AC20"/>
      <c r="AD20"/>
    </row>
    <row r="21" spans="1:30" s="310" customFormat="1" ht="14.4" x14ac:dyDescent="0.3">
      <c r="A21" s="566"/>
      <c r="B21" s="499" t="s">
        <v>360</v>
      </c>
      <c r="C21" s="499"/>
      <c r="D21" s="500"/>
      <c r="E21" s="500"/>
      <c r="F21" s="500"/>
      <c r="G21" s="500"/>
      <c r="H21" s="500"/>
      <c r="I21" s="500"/>
      <c r="J21" s="500"/>
      <c r="K21" s="500"/>
      <c r="L21" s="501"/>
      <c r="M21" s="560" t="s">
        <v>361</v>
      </c>
      <c r="N21" s="560"/>
      <c r="O21" s="560"/>
      <c r="P21" s="560"/>
      <c r="Q21" s="560"/>
      <c r="R21" s="560"/>
      <c r="S21" s="560"/>
      <c r="T21" s="560"/>
      <c r="U21" s="560"/>
      <c r="V21" s="560"/>
      <c r="W21" s="560"/>
      <c r="X21" s="560"/>
      <c r="Y21" s="495"/>
      <c r="AA21"/>
      <c r="AB21"/>
      <c r="AC21"/>
      <c r="AD21"/>
    </row>
    <row r="22" spans="1:30" s="310" customFormat="1" ht="14.4" x14ac:dyDescent="0.3">
      <c r="A22" s="566"/>
      <c r="B22" s="496" t="s">
        <v>33</v>
      </c>
      <c r="C22" s="496"/>
      <c r="D22" s="497"/>
      <c r="E22" s="497"/>
      <c r="F22" s="497"/>
      <c r="G22" s="497"/>
      <c r="H22" s="497"/>
      <c r="I22" s="497"/>
      <c r="J22" s="497"/>
      <c r="K22" s="497"/>
      <c r="L22" s="498"/>
      <c r="M22" s="565" t="s">
        <v>367</v>
      </c>
      <c r="N22" s="565"/>
      <c r="O22" s="565"/>
      <c r="P22" s="565"/>
      <c r="Q22" s="565"/>
      <c r="R22" s="565"/>
      <c r="S22" s="565"/>
      <c r="T22" s="565"/>
      <c r="U22" s="565"/>
      <c r="V22" s="565"/>
      <c r="W22" s="565"/>
      <c r="X22" s="565"/>
      <c r="Y22" s="495"/>
      <c r="AA22"/>
      <c r="AB22"/>
      <c r="AC22"/>
      <c r="AD22"/>
    </row>
    <row r="23" spans="1:30" s="310" customFormat="1" ht="14.4" x14ac:dyDescent="0.3">
      <c r="A23" s="566"/>
      <c r="B23" s="499" t="s">
        <v>34</v>
      </c>
      <c r="C23" s="499"/>
      <c r="D23" s="500"/>
      <c r="E23" s="500"/>
      <c r="F23" s="500"/>
      <c r="G23" s="500"/>
      <c r="H23" s="500"/>
      <c r="I23" s="500"/>
      <c r="J23" s="500"/>
      <c r="K23" s="500"/>
      <c r="L23" s="501"/>
      <c r="M23" s="560" t="s">
        <v>90</v>
      </c>
      <c r="N23" s="560"/>
      <c r="O23" s="560"/>
      <c r="P23" s="560"/>
      <c r="Q23" s="560"/>
      <c r="R23" s="560"/>
      <c r="S23" s="560"/>
      <c r="T23" s="560"/>
      <c r="U23" s="560"/>
      <c r="V23" s="560"/>
      <c r="W23" s="560"/>
      <c r="X23" s="560"/>
      <c r="Y23" s="495"/>
      <c r="AA23"/>
      <c r="AB23"/>
      <c r="AC23"/>
      <c r="AD23"/>
    </row>
    <row r="24" spans="1:30" s="310" customFormat="1" ht="15" thickBot="1" x14ac:dyDescent="0.35">
      <c r="A24" s="566"/>
      <c r="B24" s="512" t="s">
        <v>72</v>
      </c>
      <c r="C24" s="512"/>
      <c r="D24" s="513"/>
      <c r="E24" s="513"/>
      <c r="F24" s="513"/>
      <c r="G24" s="513"/>
      <c r="H24" s="513"/>
      <c r="I24" s="513"/>
      <c r="J24" s="513"/>
      <c r="K24" s="513"/>
      <c r="L24" s="514"/>
      <c r="M24" s="570" t="s">
        <v>88</v>
      </c>
      <c r="N24" s="570"/>
      <c r="O24" s="570"/>
      <c r="P24" s="570"/>
      <c r="Q24" s="570"/>
      <c r="R24" s="570"/>
      <c r="S24" s="570"/>
      <c r="T24" s="570"/>
      <c r="U24" s="570"/>
      <c r="V24" s="570"/>
      <c r="W24" s="570"/>
      <c r="X24" s="570"/>
      <c r="Y24" s="495"/>
      <c r="AA24"/>
      <c r="AB24"/>
      <c r="AC24"/>
      <c r="AD24"/>
    </row>
    <row r="25" spans="1:30" s="310" customFormat="1" ht="15" thickTop="1" x14ac:dyDescent="0.3">
      <c r="A25" s="567" t="s">
        <v>3</v>
      </c>
      <c r="B25" s="508" t="s">
        <v>37</v>
      </c>
      <c r="C25" s="509"/>
      <c r="D25" s="510"/>
      <c r="E25" s="510"/>
      <c r="F25" s="510"/>
      <c r="G25" s="510"/>
      <c r="H25" s="510"/>
      <c r="I25" s="510"/>
      <c r="J25" s="510"/>
      <c r="K25" s="510"/>
      <c r="L25" s="511"/>
      <c r="M25" s="571" t="s">
        <v>76</v>
      </c>
      <c r="N25" s="571"/>
      <c r="O25" s="571"/>
      <c r="P25" s="571"/>
      <c r="Q25" s="571"/>
      <c r="R25" s="571"/>
      <c r="S25" s="571"/>
      <c r="T25" s="571"/>
      <c r="U25" s="571"/>
      <c r="V25" s="571"/>
      <c r="W25" s="571"/>
      <c r="X25" s="571"/>
      <c r="Y25" s="495"/>
      <c r="AA25"/>
      <c r="AB25"/>
      <c r="AC25"/>
      <c r="AD25"/>
    </row>
    <row r="26" spans="1:30" s="310" customFormat="1" ht="14.4" x14ac:dyDescent="0.3">
      <c r="A26" s="567"/>
      <c r="B26" s="496" t="s">
        <v>91</v>
      </c>
      <c r="C26" s="496"/>
      <c r="D26" s="497"/>
      <c r="E26" s="497"/>
      <c r="F26" s="497"/>
      <c r="G26" s="497"/>
      <c r="H26" s="497"/>
      <c r="I26" s="497"/>
      <c r="J26" s="497"/>
      <c r="K26" s="497"/>
      <c r="L26" s="498"/>
      <c r="M26" s="565" t="s">
        <v>385</v>
      </c>
      <c r="N26" s="565"/>
      <c r="O26" s="565"/>
      <c r="P26" s="565"/>
      <c r="Q26" s="565"/>
      <c r="R26" s="565"/>
      <c r="S26" s="565"/>
      <c r="T26" s="565"/>
      <c r="U26" s="565"/>
      <c r="V26" s="565"/>
      <c r="W26" s="565"/>
      <c r="X26" s="565"/>
      <c r="Y26" s="495"/>
      <c r="AA26"/>
      <c r="AB26"/>
      <c r="AC26"/>
      <c r="AD26"/>
    </row>
    <row r="27" spans="1:30" s="310" customFormat="1" ht="14.4" x14ac:dyDescent="0.3">
      <c r="A27" s="567"/>
      <c r="B27" s="499" t="s">
        <v>73</v>
      </c>
      <c r="C27" s="499"/>
      <c r="D27" s="500"/>
      <c r="E27" s="500"/>
      <c r="F27" s="500"/>
      <c r="G27" s="500"/>
      <c r="H27" s="500"/>
      <c r="I27" s="500"/>
      <c r="J27" s="500"/>
      <c r="K27" s="500"/>
      <c r="L27" s="501"/>
      <c r="M27" s="560" t="s">
        <v>388</v>
      </c>
      <c r="N27" s="560"/>
      <c r="O27" s="560"/>
      <c r="P27" s="560"/>
      <c r="Q27" s="560"/>
      <c r="R27" s="560"/>
      <c r="S27" s="560"/>
      <c r="T27" s="560"/>
      <c r="U27" s="560"/>
      <c r="V27" s="560"/>
      <c r="W27" s="560"/>
      <c r="X27" s="560"/>
      <c r="Y27" s="495"/>
      <c r="AA27"/>
      <c r="AB27"/>
      <c r="AC27"/>
      <c r="AD27"/>
    </row>
    <row r="28" spans="1:30" s="310" customFormat="1" ht="14.4" x14ac:dyDescent="0.3">
      <c r="A28" s="567"/>
      <c r="B28" s="502" t="s">
        <v>386</v>
      </c>
      <c r="C28" s="502"/>
      <c r="D28" s="503"/>
      <c r="E28" s="503"/>
      <c r="F28" s="503"/>
      <c r="G28" s="503"/>
      <c r="H28" s="503"/>
      <c r="I28" s="503"/>
      <c r="J28" s="503"/>
      <c r="K28" s="503"/>
      <c r="L28" s="504"/>
      <c r="M28" s="569" t="s">
        <v>387</v>
      </c>
      <c r="N28" s="569"/>
      <c r="O28" s="569"/>
      <c r="P28" s="569"/>
      <c r="Q28" s="569"/>
      <c r="R28" s="569"/>
      <c r="S28" s="569"/>
      <c r="T28" s="569"/>
      <c r="U28" s="569"/>
      <c r="V28" s="569"/>
      <c r="W28" s="569"/>
      <c r="X28" s="569"/>
      <c r="Y28" s="495"/>
      <c r="AA28"/>
      <c r="AB28"/>
      <c r="AC28"/>
      <c r="AD28"/>
    </row>
    <row r="29" spans="1:30" s="310" customFormat="1" ht="14.4" x14ac:dyDescent="0.3">
      <c r="A29" s="567"/>
      <c r="B29" s="505" t="s">
        <v>71</v>
      </c>
      <c r="C29" s="505"/>
      <c r="D29" s="506"/>
      <c r="E29" s="506"/>
      <c r="F29" s="506"/>
      <c r="G29" s="506"/>
      <c r="H29" s="506"/>
      <c r="I29" s="506"/>
      <c r="J29" s="506"/>
      <c r="K29" s="506"/>
      <c r="L29" s="507"/>
      <c r="M29" s="568" t="s">
        <v>74</v>
      </c>
      <c r="N29" s="568"/>
      <c r="O29" s="568"/>
      <c r="P29" s="568"/>
      <c r="Q29" s="568"/>
      <c r="R29" s="568"/>
      <c r="S29" s="568"/>
      <c r="T29" s="568"/>
      <c r="U29" s="568"/>
      <c r="V29" s="568"/>
      <c r="W29" s="568"/>
      <c r="X29" s="568"/>
      <c r="Y29" s="495"/>
      <c r="AA29"/>
      <c r="AB29"/>
      <c r="AC29"/>
      <c r="AD29"/>
    </row>
    <row r="30" spans="1:30" s="310" customFormat="1" ht="15.75" customHeight="1" x14ac:dyDescent="0.3">
      <c r="A30" s="567"/>
      <c r="B30" s="502" t="s">
        <v>369</v>
      </c>
      <c r="C30" s="502"/>
      <c r="D30" s="503"/>
      <c r="E30" s="503"/>
      <c r="F30" s="503"/>
      <c r="G30" s="503"/>
      <c r="H30" s="503"/>
      <c r="I30" s="503"/>
      <c r="J30" s="503"/>
      <c r="K30" s="503"/>
      <c r="L30" s="504"/>
      <c r="M30" s="569" t="s">
        <v>77</v>
      </c>
      <c r="N30" s="569"/>
      <c r="O30" s="569"/>
      <c r="P30" s="569"/>
      <c r="Q30" s="569"/>
      <c r="R30" s="569"/>
      <c r="S30" s="569"/>
      <c r="T30" s="569"/>
      <c r="U30" s="569"/>
      <c r="V30" s="569"/>
      <c r="W30" s="569"/>
      <c r="X30" s="569"/>
      <c r="Y30" s="495"/>
      <c r="AA30"/>
      <c r="AB30"/>
      <c r="AC30"/>
      <c r="AD30"/>
    </row>
    <row r="31" spans="1:30" s="310" customFormat="1" ht="14.4" x14ac:dyDescent="0.3">
      <c r="A31" s="567"/>
      <c r="B31" s="499" t="s">
        <v>39</v>
      </c>
      <c r="C31" s="499"/>
      <c r="D31" s="500"/>
      <c r="E31" s="500"/>
      <c r="F31" s="500"/>
      <c r="G31" s="500"/>
      <c r="H31" s="500"/>
      <c r="I31" s="500"/>
      <c r="J31" s="500"/>
      <c r="K31" s="500"/>
      <c r="L31" s="501"/>
      <c r="M31" s="560" t="s">
        <v>75</v>
      </c>
      <c r="N31" s="560"/>
      <c r="O31" s="560"/>
      <c r="P31" s="560"/>
      <c r="Q31" s="560"/>
      <c r="R31" s="560"/>
      <c r="S31" s="560"/>
      <c r="T31" s="560"/>
      <c r="U31" s="560"/>
      <c r="V31" s="560"/>
      <c r="W31" s="560"/>
      <c r="X31" s="560"/>
      <c r="Y31" s="495"/>
      <c r="AA31"/>
      <c r="AB31"/>
      <c r="AC31"/>
      <c r="AD31"/>
    </row>
    <row r="32" spans="1:30" s="212" customFormat="1" x14ac:dyDescent="0.25">
      <c r="AA32"/>
      <c r="AB32"/>
      <c r="AC32"/>
      <c r="AD32"/>
    </row>
    <row r="33" spans="1:30" x14ac:dyDescent="0.25">
      <c r="A33" s="310"/>
      <c r="B33" s="310"/>
      <c r="Y33" s="310"/>
    </row>
    <row r="34" spans="1:30" s="310" customFormat="1" x14ac:dyDescent="0.25">
      <c r="AA34"/>
      <c r="AB34"/>
      <c r="AC34"/>
      <c r="AD34"/>
    </row>
    <row r="36" spans="1:30" ht="20.25" customHeight="1" x14ac:dyDescent="0.25">
      <c r="A36" s="288"/>
      <c r="B36" s="524" t="s">
        <v>464</v>
      </c>
      <c r="C36" s="524"/>
      <c r="D36" s="524"/>
      <c r="E36" s="524"/>
      <c r="F36" s="524"/>
      <c r="G36" s="524"/>
      <c r="H36" s="524"/>
      <c r="I36" s="524"/>
      <c r="J36" s="524"/>
      <c r="K36" s="524"/>
      <c r="L36" s="524"/>
      <c r="M36" s="524"/>
      <c r="Y36" s="310"/>
    </row>
    <row r="37" spans="1:30" s="287" customFormat="1" ht="20.25" customHeight="1" x14ac:dyDescent="0.25">
      <c r="A37" s="288"/>
      <c r="B37" s="524"/>
      <c r="C37" s="524"/>
      <c r="D37" s="524"/>
      <c r="E37" s="524"/>
      <c r="F37" s="524"/>
      <c r="G37" s="524"/>
      <c r="H37" s="524"/>
      <c r="I37" s="524"/>
      <c r="J37" s="524"/>
      <c r="K37" s="524"/>
      <c r="L37" s="524"/>
      <c r="M37" s="524"/>
      <c r="N37" s="310"/>
      <c r="O37" s="310"/>
      <c r="P37" s="310"/>
      <c r="Q37" s="310"/>
      <c r="R37" s="310"/>
      <c r="S37" s="310"/>
      <c r="T37" s="310"/>
      <c r="U37" s="310"/>
      <c r="V37" s="310"/>
      <c r="W37" s="310"/>
      <c r="X37" s="310"/>
      <c r="Y37" s="310"/>
      <c r="AA37"/>
      <c r="AB37"/>
      <c r="AC37"/>
      <c r="AD37"/>
    </row>
    <row r="38" spans="1:30" x14ac:dyDescent="0.25">
      <c r="Y38" s="310"/>
    </row>
    <row r="39" spans="1:30" ht="22.95" customHeight="1" x14ac:dyDescent="0.25">
      <c r="B39" s="527" t="s">
        <v>465</v>
      </c>
      <c r="C39" s="527"/>
      <c r="D39" s="527"/>
      <c r="E39" s="527"/>
      <c r="F39" s="527"/>
      <c r="G39" s="527"/>
      <c r="H39" s="527"/>
      <c r="I39" s="527"/>
      <c r="J39" s="527"/>
      <c r="K39" s="527"/>
      <c r="L39" s="527"/>
      <c r="M39" s="527"/>
      <c r="N39" s="527"/>
      <c r="O39" s="527"/>
      <c r="P39" s="527"/>
      <c r="Q39" s="527"/>
      <c r="R39" s="527"/>
      <c r="S39" s="527"/>
      <c r="T39" s="527"/>
      <c r="U39" s="527"/>
      <c r="V39" s="527"/>
      <c r="W39" s="527"/>
      <c r="Y39" s="310"/>
    </row>
    <row r="40" spans="1:30" s="289" customFormat="1" ht="34.950000000000003" customHeight="1" x14ac:dyDescent="0.25">
      <c r="B40" s="527"/>
      <c r="C40" s="527"/>
      <c r="D40" s="527"/>
      <c r="E40" s="527"/>
      <c r="F40" s="527"/>
      <c r="G40" s="527"/>
      <c r="H40" s="527"/>
      <c r="I40" s="527"/>
      <c r="J40" s="527"/>
      <c r="K40" s="527"/>
      <c r="L40" s="527"/>
      <c r="M40" s="527"/>
      <c r="N40" s="527"/>
      <c r="O40" s="527"/>
      <c r="P40" s="527"/>
      <c r="Q40" s="527"/>
      <c r="R40" s="527"/>
      <c r="S40" s="527"/>
      <c r="T40" s="527"/>
      <c r="U40" s="527"/>
      <c r="V40" s="527"/>
      <c r="W40" s="527"/>
      <c r="X40" s="372"/>
      <c r="AA40"/>
      <c r="AB40"/>
      <c r="AC40"/>
      <c r="AD40"/>
    </row>
    <row r="41" spans="1:30" s="289" customFormat="1" ht="20.7" customHeight="1" x14ac:dyDescent="0.25">
      <c r="B41" s="527"/>
      <c r="C41" s="527"/>
      <c r="D41" s="527"/>
      <c r="E41" s="527"/>
      <c r="F41" s="527"/>
      <c r="G41" s="527"/>
      <c r="H41" s="527"/>
      <c r="I41" s="527"/>
      <c r="J41" s="527"/>
      <c r="K41" s="527"/>
      <c r="L41" s="527"/>
      <c r="M41" s="527"/>
      <c r="N41" s="527"/>
      <c r="O41" s="527"/>
      <c r="P41" s="527"/>
      <c r="Q41" s="527"/>
      <c r="R41" s="527"/>
      <c r="S41" s="527"/>
      <c r="T41" s="527"/>
      <c r="U41" s="527"/>
      <c r="V41" s="527"/>
      <c r="W41" s="527"/>
      <c r="AA41"/>
      <c r="AB41"/>
      <c r="AC41"/>
      <c r="AD41"/>
    </row>
    <row r="42" spans="1:30" s="289" customFormat="1" ht="20.7" customHeight="1" x14ac:dyDescent="0.25">
      <c r="B42" s="527"/>
      <c r="C42" s="527"/>
      <c r="D42" s="527"/>
      <c r="E42" s="527"/>
      <c r="F42" s="527"/>
      <c r="G42" s="527"/>
      <c r="H42" s="527"/>
      <c r="I42" s="527"/>
      <c r="J42" s="527"/>
      <c r="K42" s="527"/>
      <c r="L42" s="527"/>
      <c r="M42" s="527"/>
      <c r="N42" s="527"/>
      <c r="O42" s="527"/>
      <c r="P42" s="527"/>
      <c r="Q42" s="527"/>
      <c r="R42" s="527"/>
      <c r="S42" s="527"/>
      <c r="T42" s="527"/>
      <c r="U42" s="527"/>
      <c r="V42" s="527"/>
      <c r="W42" s="527"/>
      <c r="AA42"/>
      <c r="AB42"/>
      <c r="AC42"/>
      <c r="AD42"/>
    </row>
    <row r="43" spans="1:30" s="289" customFormat="1" ht="34.200000000000003" customHeight="1" x14ac:dyDescent="0.25">
      <c r="B43" s="527"/>
      <c r="C43" s="527"/>
      <c r="D43" s="527"/>
      <c r="E43" s="527"/>
      <c r="F43" s="527"/>
      <c r="G43" s="527"/>
      <c r="H43" s="527"/>
      <c r="I43" s="527"/>
      <c r="J43" s="527"/>
      <c r="K43" s="527"/>
      <c r="L43" s="527"/>
      <c r="M43" s="527"/>
      <c r="N43" s="527"/>
      <c r="O43" s="527"/>
      <c r="P43" s="527"/>
      <c r="Q43" s="527"/>
      <c r="R43" s="527"/>
      <c r="S43" s="527"/>
      <c r="T43" s="527"/>
      <c r="U43" s="527"/>
      <c r="V43" s="527"/>
      <c r="W43" s="527"/>
      <c r="X43" s="372"/>
      <c r="AA43"/>
      <c r="AB43"/>
      <c r="AC43"/>
      <c r="AD43"/>
    </row>
    <row r="44" spans="1:30" s="289" customFormat="1" ht="34.200000000000003" customHeight="1" x14ac:dyDescent="0.25">
      <c r="B44" s="527"/>
      <c r="C44" s="527"/>
      <c r="D44" s="527"/>
      <c r="E44" s="527"/>
      <c r="F44" s="527"/>
      <c r="G44" s="527"/>
      <c r="H44" s="527"/>
      <c r="I44" s="527"/>
      <c r="J44" s="527"/>
      <c r="K44" s="527"/>
      <c r="L44" s="527"/>
      <c r="M44" s="527"/>
      <c r="N44" s="527"/>
      <c r="O44" s="527"/>
      <c r="P44" s="527"/>
      <c r="Q44" s="527"/>
      <c r="R44" s="527"/>
      <c r="S44" s="527"/>
      <c r="T44" s="527"/>
      <c r="U44" s="527"/>
      <c r="V44" s="527"/>
      <c r="W44" s="527"/>
      <c r="X44" s="372"/>
      <c r="AA44"/>
      <c r="AB44"/>
      <c r="AC44"/>
      <c r="AD44"/>
    </row>
    <row r="45" spans="1:30" ht="34.950000000000003" customHeight="1" x14ac:dyDescent="0.25">
      <c r="B45" s="527"/>
      <c r="C45" s="527"/>
      <c r="D45" s="527"/>
      <c r="E45" s="527"/>
      <c r="F45" s="527"/>
      <c r="G45" s="527"/>
      <c r="H45" s="527"/>
      <c r="I45" s="527"/>
      <c r="J45" s="527"/>
      <c r="K45" s="527"/>
      <c r="L45" s="527"/>
      <c r="M45" s="527"/>
      <c r="N45" s="527"/>
      <c r="O45" s="527"/>
      <c r="P45" s="527"/>
      <c r="Q45" s="527"/>
      <c r="R45" s="527"/>
      <c r="S45" s="527"/>
      <c r="T45" s="527"/>
      <c r="U45" s="527"/>
      <c r="V45" s="527"/>
      <c r="W45" s="527"/>
      <c r="X45" s="372"/>
    </row>
    <row r="46" spans="1:30" ht="34.200000000000003" customHeight="1" x14ac:dyDescent="0.25">
      <c r="B46" s="527"/>
      <c r="C46" s="527"/>
      <c r="D46" s="527"/>
      <c r="E46" s="527"/>
      <c r="F46" s="527"/>
      <c r="G46" s="527"/>
      <c r="H46" s="527"/>
      <c r="I46" s="527"/>
      <c r="J46" s="527"/>
      <c r="K46" s="527"/>
      <c r="L46" s="527"/>
      <c r="M46" s="527"/>
      <c r="N46" s="527"/>
      <c r="O46" s="527"/>
      <c r="P46" s="527"/>
      <c r="Q46" s="527"/>
      <c r="R46" s="527"/>
      <c r="S46" s="527"/>
      <c r="T46" s="527"/>
      <c r="U46" s="527"/>
      <c r="V46" s="527"/>
      <c r="W46" s="527"/>
      <c r="X46" s="372"/>
    </row>
    <row r="47" spans="1:30" ht="34.200000000000003" customHeight="1" x14ac:dyDescent="0.25">
      <c r="B47" s="527"/>
      <c r="C47" s="527"/>
      <c r="D47" s="527"/>
      <c r="E47" s="527"/>
      <c r="F47" s="527"/>
      <c r="G47" s="527"/>
      <c r="H47" s="527"/>
      <c r="I47" s="527"/>
      <c r="J47" s="527"/>
      <c r="K47" s="527"/>
      <c r="L47" s="527"/>
      <c r="M47" s="527"/>
      <c r="N47" s="527"/>
      <c r="O47" s="527"/>
      <c r="P47" s="527"/>
      <c r="Q47" s="527"/>
      <c r="R47" s="527"/>
      <c r="S47" s="527"/>
      <c r="T47" s="527"/>
      <c r="U47" s="527"/>
      <c r="V47" s="527"/>
      <c r="W47" s="527"/>
      <c r="X47" s="372"/>
    </row>
    <row r="48" spans="1:30" x14ac:dyDescent="0.25">
      <c r="A48" s="310"/>
      <c r="B48" s="527"/>
      <c r="C48" s="527"/>
      <c r="D48" s="527"/>
      <c r="E48" s="527"/>
      <c r="F48" s="527"/>
      <c r="G48" s="527"/>
      <c r="H48" s="527"/>
      <c r="I48" s="527"/>
      <c r="J48" s="527"/>
      <c r="K48" s="527"/>
      <c r="L48" s="527"/>
      <c r="M48" s="527"/>
      <c r="N48" s="527"/>
      <c r="O48" s="527"/>
      <c r="P48" s="527"/>
      <c r="Q48" s="527"/>
      <c r="R48" s="527"/>
      <c r="S48" s="527"/>
      <c r="T48" s="527"/>
      <c r="U48" s="527"/>
      <c r="V48" s="527"/>
      <c r="W48" s="527"/>
      <c r="Y48" s="310"/>
    </row>
    <row r="49" spans="1:25" ht="15.75" customHeight="1" x14ac:dyDescent="0.25">
      <c r="A49" s="310"/>
      <c r="B49" s="527"/>
      <c r="C49" s="527"/>
      <c r="D49" s="527"/>
      <c r="E49" s="527"/>
      <c r="F49" s="527"/>
      <c r="G49" s="527"/>
      <c r="H49" s="527"/>
      <c r="I49" s="527"/>
      <c r="J49" s="527"/>
      <c r="K49" s="527"/>
      <c r="L49" s="527"/>
      <c r="M49" s="527"/>
      <c r="N49" s="527"/>
      <c r="O49" s="527"/>
      <c r="P49" s="527"/>
      <c r="Q49" s="527"/>
      <c r="R49" s="527"/>
      <c r="S49" s="527"/>
      <c r="T49" s="527"/>
      <c r="U49" s="527"/>
      <c r="V49" s="527"/>
      <c r="W49" s="527"/>
      <c r="Y49" s="310"/>
    </row>
    <row r="50" spans="1:25" x14ac:dyDescent="0.25">
      <c r="A50" s="310"/>
      <c r="B50" s="527"/>
      <c r="C50" s="527"/>
      <c r="D50" s="527"/>
      <c r="E50" s="527"/>
      <c r="F50" s="527"/>
      <c r="G50" s="527"/>
      <c r="H50" s="527"/>
      <c r="I50" s="527"/>
      <c r="J50" s="527"/>
      <c r="K50" s="527"/>
      <c r="L50" s="527"/>
      <c r="M50" s="527"/>
      <c r="N50" s="527"/>
      <c r="O50" s="527"/>
      <c r="P50" s="527"/>
      <c r="Q50" s="527"/>
      <c r="R50" s="527"/>
      <c r="S50" s="527"/>
      <c r="T50" s="527"/>
      <c r="U50" s="527"/>
      <c r="V50" s="527"/>
      <c r="W50" s="527"/>
      <c r="Y50" s="310"/>
    </row>
    <row r="51" spans="1:25" x14ac:dyDescent="0.25">
      <c r="A51" s="310"/>
      <c r="B51" s="527"/>
      <c r="C51" s="527"/>
      <c r="D51" s="527"/>
      <c r="E51" s="527"/>
      <c r="F51" s="527"/>
      <c r="G51" s="527"/>
      <c r="H51" s="527"/>
      <c r="I51" s="527"/>
      <c r="J51" s="527"/>
      <c r="K51" s="527"/>
      <c r="L51" s="527"/>
      <c r="M51" s="527"/>
      <c r="N51" s="527"/>
      <c r="O51" s="527"/>
      <c r="P51" s="527"/>
      <c r="Q51" s="527"/>
      <c r="R51" s="527"/>
      <c r="S51" s="527"/>
      <c r="T51" s="527"/>
      <c r="U51" s="527"/>
      <c r="V51" s="527"/>
      <c r="W51" s="527"/>
      <c r="Y51" s="310"/>
    </row>
    <row r="52" spans="1:25" x14ac:dyDescent="0.25">
      <c r="A52" s="310"/>
      <c r="B52" s="527"/>
      <c r="C52" s="527"/>
      <c r="D52" s="527"/>
      <c r="E52" s="527"/>
      <c r="F52" s="527"/>
      <c r="G52" s="527"/>
      <c r="H52" s="527"/>
      <c r="I52" s="527"/>
      <c r="J52" s="527"/>
      <c r="K52" s="527"/>
      <c r="L52" s="527"/>
      <c r="M52" s="527"/>
      <c r="N52" s="527"/>
      <c r="O52" s="527"/>
      <c r="P52" s="527"/>
      <c r="Q52" s="527"/>
      <c r="R52" s="527"/>
      <c r="S52" s="527"/>
      <c r="T52" s="527"/>
      <c r="U52" s="527"/>
      <c r="V52" s="527"/>
      <c r="W52" s="527"/>
      <c r="Y52" s="310"/>
    </row>
    <row r="53" spans="1:25" x14ac:dyDescent="0.25">
      <c r="B53" s="527"/>
      <c r="C53" s="527"/>
      <c r="D53" s="527"/>
      <c r="E53" s="527"/>
      <c r="F53" s="527"/>
      <c r="G53" s="527"/>
      <c r="H53" s="527"/>
      <c r="I53" s="527"/>
      <c r="J53" s="527"/>
      <c r="K53" s="527"/>
      <c r="L53" s="527"/>
      <c r="M53" s="527"/>
      <c r="N53" s="527"/>
      <c r="O53" s="527"/>
      <c r="P53" s="527"/>
      <c r="Q53" s="527"/>
      <c r="R53" s="527"/>
      <c r="S53" s="527"/>
      <c r="T53" s="527"/>
      <c r="U53" s="527"/>
      <c r="V53" s="527"/>
      <c r="W53" s="527"/>
    </row>
  </sheetData>
  <mergeCells count="32">
    <mergeCell ref="B39:W53"/>
    <mergeCell ref="A7:A24"/>
    <mergeCell ref="A25:A31"/>
    <mergeCell ref="B36:M37"/>
    <mergeCell ref="M29:X29"/>
    <mergeCell ref="M30:X30"/>
    <mergeCell ref="M31:X31"/>
    <mergeCell ref="M24:X24"/>
    <mergeCell ref="M25:X25"/>
    <mergeCell ref="M26:X26"/>
    <mergeCell ref="M27:X27"/>
    <mergeCell ref="M28:X28"/>
    <mergeCell ref="M19:X19"/>
    <mergeCell ref="M20:X20"/>
    <mergeCell ref="M21:X21"/>
    <mergeCell ref="M22:X22"/>
    <mergeCell ref="M23:X23"/>
    <mergeCell ref="B1:K2"/>
    <mergeCell ref="B6:K6"/>
    <mergeCell ref="M6:X6"/>
    <mergeCell ref="M7:X7"/>
    <mergeCell ref="M8:X8"/>
    <mergeCell ref="M9:X9"/>
    <mergeCell ref="M10:X10"/>
    <mergeCell ref="M11:X11"/>
    <mergeCell ref="M12:X12"/>
    <mergeCell ref="M13:X13"/>
    <mergeCell ref="M14:X14"/>
    <mergeCell ref="M15:X15"/>
    <mergeCell ref="M16:X16"/>
    <mergeCell ref="M17:X17"/>
    <mergeCell ref="M18:X18"/>
  </mergeCells>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colBreaks count="2" manualBreakCount="2">
    <brk id="36" max="1048575" man="1"/>
    <brk id="5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5"/>
  </sheetPr>
  <dimension ref="A1:S64"/>
  <sheetViews>
    <sheetView workbookViewId="0">
      <selection activeCell="C2" sqref="C2"/>
    </sheetView>
  </sheetViews>
  <sheetFormatPr defaultRowHeight="13.2" x14ac:dyDescent="0.25"/>
  <cols>
    <col min="1" max="1" width="4.5546875" style="12" customWidth="1"/>
    <col min="2" max="2" width="36.6640625" bestFit="1" customWidth="1"/>
    <col min="3" max="3" width="15" bestFit="1" customWidth="1"/>
    <col min="4" max="5" width="15.33203125" bestFit="1" customWidth="1"/>
    <col min="6" max="6" width="14.6640625" customWidth="1"/>
    <col min="7" max="7" width="14.6640625" style="290" customWidth="1"/>
    <col min="8" max="8" width="14.6640625" style="267" customWidth="1"/>
    <col min="9" max="9" width="14.6640625" style="270" customWidth="1"/>
    <col min="10" max="10" width="14.6640625" style="224" customWidth="1"/>
    <col min="11" max="13" width="12.6640625" customWidth="1"/>
    <col min="14" max="14" width="12.6640625" style="210" customWidth="1"/>
    <col min="15" max="15" width="12.6640625" customWidth="1"/>
    <col min="17" max="17" width="13.6640625" bestFit="1" customWidth="1"/>
    <col min="18" max="18" width="14" bestFit="1" customWidth="1"/>
    <col min="19" max="19" width="12.44140625" bestFit="1" customWidth="1"/>
  </cols>
  <sheetData>
    <row r="1" spans="1:19" x14ac:dyDescent="0.25">
      <c r="B1" s="12" t="s">
        <v>92</v>
      </c>
      <c r="C1" s="12">
        <v>2014</v>
      </c>
      <c r="D1" s="12">
        <v>2015</v>
      </c>
      <c r="E1" s="12">
        <v>2016</v>
      </c>
      <c r="F1" s="12">
        <v>2017</v>
      </c>
      <c r="G1" s="271">
        <v>2018</v>
      </c>
      <c r="H1"/>
      <c r="I1" s="12">
        <v>1000</v>
      </c>
      <c r="J1"/>
      <c r="N1"/>
    </row>
    <row r="2" spans="1:19" x14ac:dyDescent="0.25">
      <c r="A2" s="55">
        <v>1</v>
      </c>
      <c r="B2" s="12" t="s">
        <v>93</v>
      </c>
      <c r="C2" s="223">
        <v>6.1855765951999997</v>
      </c>
      <c r="D2" s="223">
        <v>7.0062368081999997</v>
      </c>
      <c r="E2" s="291">
        <v>7.1825160761999998</v>
      </c>
      <c r="F2" s="291">
        <v>7.58143196337</v>
      </c>
      <c r="G2" s="272">
        <v>8.1541754161300002</v>
      </c>
      <c r="H2" t="s">
        <v>94</v>
      </c>
      <c r="I2"/>
      <c r="J2"/>
      <c r="N2"/>
    </row>
    <row r="3" spans="1:19" x14ac:dyDescent="0.25">
      <c r="A3" s="55">
        <v>1</v>
      </c>
      <c r="B3" s="12" t="s">
        <v>95</v>
      </c>
      <c r="C3" s="223">
        <v>4.1940661423999996</v>
      </c>
      <c r="D3" s="223">
        <v>4.5321577337500001</v>
      </c>
      <c r="E3" s="291">
        <v>4.9913025019399999</v>
      </c>
      <c r="F3" s="291">
        <v>5.3915135650900003</v>
      </c>
      <c r="G3" s="272">
        <v>4.9362334731000006</v>
      </c>
      <c r="H3" t="s">
        <v>94</v>
      </c>
      <c r="I3"/>
      <c r="J3" s="210"/>
      <c r="N3"/>
    </row>
    <row r="4" spans="1:19" x14ac:dyDescent="0.25">
      <c r="A4" s="55">
        <v>3</v>
      </c>
      <c r="B4" s="12" t="s">
        <v>96</v>
      </c>
      <c r="C4" s="223">
        <v>11.44551749565</v>
      </c>
      <c r="D4" s="223">
        <v>12.83624836533</v>
      </c>
      <c r="E4" s="291">
        <v>13.993950193029999</v>
      </c>
      <c r="F4" s="291">
        <v>15.312793338200001</v>
      </c>
      <c r="G4" s="272">
        <v>15.037654293410002</v>
      </c>
      <c r="H4" t="s">
        <v>94</v>
      </c>
      <c r="I4"/>
      <c r="J4"/>
      <c r="N4"/>
    </row>
    <row r="5" spans="1:19" x14ac:dyDescent="0.25">
      <c r="A5" s="55">
        <v>9</v>
      </c>
      <c r="B5" s="12" t="s">
        <v>42</v>
      </c>
      <c r="C5" s="66">
        <v>442.06554223999967</v>
      </c>
      <c r="D5" s="66">
        <v>421.78355617000005</v>
      </c>
      <c r="E5" s="65">
        <v>433.98841023000028</v>
      </c>
      <c r="F5" s="65">
        <v>481.66526325999962</v>
      </c>
      <c r="G5" s="273">
        <v>565.37939866999989</v>
      </c>
      <c r="H5" t="s">
        <v>97</v>
      </c>
      <c r="I5"/>
      <c r="J5"/>
      <c r="N5"/>
    </row>
    <row r="6" spans="1:19" x14ac:dyDescent="0.25">
      <c r="A6" s="55">
        <v>8</v>
      </c>
      <c r="B6" s="12" t="s">
        <v>372</v>
      </c>
      <c r="C6" s="223">
        <v>3.9</v>
      </c>
      <c r="D6" s="223">
        <v>4.0999999999999996</v>
      </c>
      <c r="E6" s="291">
        <v>3.3362456899400001</v>
      </c>
      <c r="F6" s="291">
        <v>4.0507343309599992</v>
      </c>
      <c r="G6" s="272">
        <v>3.8747812989200003</v>
      </c>
      <c r="H6" t="s">
        <v>94</v>
      </c>
      <c r="I6"/>
      <c r="J6"/>
      <c r="N6"/>
    </row>
    <row r="7" spans="1:19" x14ac:dyDescent="0.25">
      <c r="B7" s="12"/>
      <c r="C7" s="56"/>
      <c r="D7" s="56"/>
      <c r="E7" s="292"/>
      <c r="F7" s="292"/>
      <c r="G7" s="274"/>
      <c r="H7"/>
      <c r="I7" s="259"/>
      <c r="J7" s="259"/>
      <c r="K7" s="259"/>
      <c r="L7" s="259"/>
      <c r="M7" s="260"/>
      <c r="N7"/>
    </row>
    <row r="8" spans="1:19" x14ac:dyDescent="0.25">
      <c r="A8" s="12">
        <v>13</v>
      </c>
      <c r="B8" s="12" t="s">
        <v>98</v>
      </c>
      <c r="C8" s="57">
        <v>3.4892379999999998</v>
      </c>
      <c r="D8" s="57">
        <v>3.540089</v>
      </c>
      <c r="E8" s="293">
        <v>3.5987</v>
      </c>
      <c r="F8" s="293">
        <v>3.6539860000000002</v>
      </c>
      <c r="G8" s="275">
        <v>3.701403</v>
      </c>
      <c r="H8" t="s">
        <v>97</v>
      </c>
      <c r="I8"/>
      <c r="J8"/>
      <c r="N8"/>
    </row>
    <row r="9" spans="1:19" x14ac:dyDescent="0.25">
      <c r="B9" s="12"/>
      <c r="C9" s="56"/>
      <c r="D9" s="56"/>
      <c r="E9" s="56"/>
      <c r="F9" s="56"/>
      <c r="G9" s="56"/>
      <c r="H9" s="56"/>
      <c r="I9" s="58"/>
      <c r="J9" s="56"/>
      <c r="K9" s="56"/>
      <c r="L9" s="56"/>
      <c r="M9" s="56"/>
      <c r="N9" s="56"/>
      <c r="O9" s="56"/>
    </row>
    <row r="10" spans="1:19" ht="24" x14ac:dyDescent="0.25">
      <c r="B10" s="12"/>
      <c r="C10" s="281" t="s">
        <v>437</v>
      </c>
      <c r="D10" s="281" t="s">
        <v>434</v>
      </c>
      <c r="E10" s="282" t="s">
        <v>435</v>
      </c>
      <c r="F10" s="58" t="s">
        <v>99</v>
      </c>
      <c r="G10" s="58"/>
      <c r="H10" s="58"/>
      <c r="I10" s="58"/>
      <c r="J10" s="58"/>
      <c r="K10" s="58"/>
      <c r="L10" s="58"/>
      <c r="M10" s="58"/>
      <c r="N10" s="58"/>
      <c r="O10" s="58"/>
    </row>
    <row r="11" spans="1:19" x14ac:dyDescent="0.25">
      <c r="A11" s="12">
        <v>12</v>
      </c>
      <c r="B11" s="12" t="s">
        <v>100</v>
      </c>
      <c r="C11" s="296">
        <v>2195001</v>
      </c>
      <c r="D11" s="296">
        <v>1497253</v>
      </c>
      <c r="E11" s="296">
        <v>9149</v>
      </c>
      <c r="F11" s="59">
        <v>3701403</v>
      </c>
      <c r="G11" s="59"/>
      <c r="H11" s="59"/>
      <c r="I11" s="58"/>
      <c r="J11" s="59"/>
      <c r="K11" s="58"/>
      <c r="L11" s="58"/>
      <c r="M11" s="58"/>
      <c r="N11" s="58"/>
      <c r="O11" s="58"/>
      <c r="Q11" s="194"/>
      <c r="R11" s="194"/>
      <c r="S11" s="194"/>
    </row>
    <row r="12" spans="1:19" x14ac:dyDescent="0.25">
      <c r="B12" s="12" t="s">
        <v>101</v>
      </c>
      <c r="C12" s="60">
        <v>0.59301864725348741</v>
      </c>
      <c r="D12" s="60">
        <v>0.40450958731054143</v>
      </c>
      <c r="E12" s="60">
        <v>2.471765435971171E-3</v>
      </c>
      <c r="F12" s="61"/>
      <c r="G12" s="61"/>
      <c r="H12" s="61"/>
      <c r="I12" s="58"/>
      <c r="J12" s="61"/>
      <c r="K12" s="62"/>
      <c r="L12" s="62"/>
      <c r="M12" s="62"/>
      <c r="N12" s="62"/>
      <c r="O12" s="62"/>
    </row>
    <row r="13" spans="1:19" x14ac:dyDescent="0.25">
      <c r="B13" s="12"/>
      <c r="C13" s="60"/>
      <c r="D13" s="60"/>
      <c r="E13" s="60"/>
      <c r="F13" s="61"/>
      <c r="G13" s="61"/>
      <c r="H13" s="61"/>
      <c r="I13" s="58"/>
      <c r="J13" s="61"/>
      <c r="K13" s="62"/>
      <c r="L13" s="62"/>
      <c r="M13" s="62"/>
      <c r="N13" s="62"/>
      <c r="O13" s="62"/>
    </row>
    <row r="14" spans="1:19" ht="24" x14ac:dyDescent="0.25">
      <c r="B14" s="12"/>
      <c r="C14" s="281" t="s">
        <v>437</v>
      </c>
      <c r="D14" s="281" t="s">
        <v>434</v>
      </c>
      <c r="E14" s="282" t="s">
        <v>435</v>
      </c>
      <c r="F14" s="56"/>
      <c r="G14" s="56"/>
      <c r="H14" s="56"/>
      <c r="I14" s="58"/>
      <c r="J14" s="56"/>
      <c r="K14" s="56"/>
      <c r="L14" s="56"/>
      <c r="M14" s="56"/>
      <c r="N14" s="56"/>
      <c r="O14" s="56"/>
    </row>
    <row r="15" spans="1:19" x14ac:dyDescent="0.25">
      <c r="A15" s="55">
        <v>2</v>
      </c>
      <c r="B15" s="12" t="s">
        <v>102</v>
      </c>
      <c r="C15" s="63">
        <v>0.51527416030541784</v>
      </c>
      <c r="D15" s="63">
        <v>0.48380031701142673</v>
      </c>
      <c r="E15" s="63">
        <v>9.2552268315539046E-4</v>
      </c>
      <c r="F15" s="56">
        <v>1</v>
      </c>
      <c r="G15" s="56"/>
      <c r="H15" s="56"/>
      <c r="I15" s="58"/>
      <c r="J15" s="56"/>
      <c r="K15" s="56"/>
      <c r="L15" s="56"/>
      <c r="M15" s="56"/>
      <c r="N15" s="56"/>
      <c r="O15" s="56"/>
    </row>
    <row r="16" spans="1:19" x14ac:dyDescent="0.25">
      <c r="B16" s="12"/>
      <c r="C16" s="273">
        <v>7748514689</v>
      </c>
      <c r="D16" s="273">
        <v>7275221914.2600012</v>
      </c>
      <c r="E16" s="273">
        <v>13917690.150000002</v>
      </c>
      <c r="F16" s="64">
        <v>15037654293.410002</v>
      </c>
      <c r="G16" s="64"/>
      <c r="H16" s="64"/>
      <c r="I16" s="58"/>
      <c r="J16" s="64"/>
      <c r="K16" s="65"/>
      <c r="L16" s="65"/>
      <c r="M16" s="65"/>
      <c r="N16" s="65"/>
      <c r="O16" s="66"/>
      <c r="Q16" s="64"/>
      <c r="R16" s="64"/>
      <c r="S16" s="64"/>
    </row>
    <row r="17" spans="1:15" x14ac:dyDescent="0.25">
      <c r="B17" s="12"/>
      <c r="C17" s="57">
        <v>7.7485146890000003</v>
      </c>
      <c r="D17" s="57">
        <v>7.2752219142600012</v>
      </c>
      <c r="E17" s="57">
        <v>1.3917690150000002E-2</v>
      </c>
      <c r="F17" s="57">
        <v>15.037654293410002</v>
      </c>
      <c r="G17" s="57"/>
      <c r="H17" s="57"/>
      <c r="I17" s="58"/>
      <c r="J17" s="57"/>
      <c r="K17" s="65" t="s">
        <v>94</v>
      </c>
      <c r="L17" s="65"/>
      <c r="M17" s="65"/>
      <c r="N17" s="65"/>
      <c r="O17" s="66"/>
    </row>
    <row r="18" spans="1:15" x14ac:dyDescent="0.25">
      <c r="B18" s="12"/>
      <c r="C18" s="66"/>
      <c r="D18" s="66"/>
      <c r="E18" s="66"/>
      <c r="F18" s="66"/>
      <c r="G18" s="66"/>
      <c r="H18" s="66"/>
      <c r="I18" s="58"/>
      <c r="J18" s="66"/>
      <c r="K18" s="66"/>
      <c r="L18" s="66"/>
      <c r="M18" s="66"/>
      <c r="N18" s="66"/>
      <c r="O18" s="66"/>
    </row>
    <row r="19" spans="1:15" x14ac:dyDescent="0.25">
      <c r="C19" s="12">
        <v>2014</v>
      </c>
      <c r="D19" s="12">
        <v>2015</v>
      </c>
      <c r="E19" s="2">
        <v>2016</v>
      </c>
      <c r="F19" s="2">
        <v>2017</v>
      </c>
      <c r="G19" s="271">
        <v>2018</v>
      </c>
      <c r="H19"/>
      <c r="I19"/>
      <c r="J19"/>
      <c r="N19"/>
    </row>
    <row r="20" spans="1:15" x14ac:dyDescent="0.25">
      <c r="A20" s="55">
        <v>4</v>
      </c>
      <c r="B20" s="12" t="s">
        <v>52</v>
      </c>
      <c r="C20" s="56">
        <v>0.72185128986664882</v>
      </c>
      <c r="D20" s="56">
        <v>0.82280218837703556</v>
      </c>
      <c r="E20" s="294">
        <v>0.67491774813395555</v>
      </c>
      <c r="F20" s="294">
        <v>0.64479278401963069</v>
      </c>
      <c r="G20" s="274">
        <v>0.84428134719001846</v>
      </c>
      <c r="H20"/>
      <c r="I20"/>
      <c r="J20" s="193"/>
      <c r="N20"/>
    </row>
    <row r="21" spans="1:15" x14ac:dyDescent="0.25">
      <c r="A21" s="55">
        <v>5</v>
      </c>
      <c r="B21" s="12" t="s">
        <v>55</v>
      </c>
      <c r="C21" s="56">
        <v>0.4728059383987272</v>
      </c>
      <c r="D21" s="56">
        <v>0.47571416175996639</v>
      </c>
      <c r="E21" s="294">
        <v>0.46596715422550394</v>
      </c>
      <c r="F21" s="294">
        <v>0.48129468917962115</v>
      </c>
      <c r="G21" s="274">
        <v>0.49899577360907477</v>
      </c>
      <c r="H21"/>
      <c r="I21"/>
      <c r="J21" s="196"/>
      <c r="N21"/>
    </row>
    <row r="22" spans="1:15" x14ac:dyDescent="0.25">
      <c r="A22" s="55">
        <v>6</v>
      </c>
      <c r="B22" s="12" t="s">
        <v>56</v>
      </c>
      <c r="C22" s="56">
        <v>1.8362839028291813</v>
      </c>
      <c r="D22" s="56">
        <v>1.7659377885614174</v>
      </c>
      <c r="E22" s="294">
        <v>1.6873338061471075</v>
      </c>
      <c r="F22" s="294">
        <v>1.7425596605047529</v>
      </c>
      <c r="G22" s="274">
        <v>1.8557787103082637</v>
      </c>
      <c r="H22"/>
      <c r="I22"/>
      <c r="J22" s="193"/>
      <c r="N22"/>
    </row>
    <row r="23" spans="1:15" x14ac:dyDescent="0.25">
      <c r="A23" s="55">
        <v>7</v>
      </c>
      <c r="B23" s="12" t="s">
        <v>103</v>
      </c>
      <c r="C23" s="56">
        <v>2.3737936266243955</v>
      </c>
      <c r="D23" s="56">
        <v>2.2469222161677149</v>
      </c>
      <c r="E23" s="293">
        <v>2.1853588837733415</v>
      </c>
      <c r="F23" s="293">
        <v>2.1537809335320115</v>
      </c>
      <c r="G23" s="275">
        <v>2.5916411497897518</v>
      </c>
      <c r="H23"/>
      <c r="I23"/>
      <c r="J23" s="193"/>
      <c r="N23"/>
    </row>
    <row r="24" spans="1:15" x14ac:dyDescent="0.25">
      <c r="A24" s="55">
        <v>10</v>
      </c>
      <c r="B24" s="12" t="s">
        <v>104</v>
      </c>
      <c r="C24" s="67">
        <v>2.7139040208003413E-2</v>
      </c>
      <c r="D24" s="67">
        <v>2.5070056240508877E-2</v>
      </c>
      <c r="E24" s="295">
        <v>2.4011458299605316E-2</v>
      </c>
      <c r="F24" s="295">
        <v>2.467504981834619E-2</v>
      </c>
      <c r="G24" s="276">
        <v>3.0797464693080225E-2</v>
      </c>
      <c r="H24"/>
      <c r="I24"/>
      <c r="J24" s="197"/>
      <c r="N24"/>
    </row>
    <row r="25" spans="1:15" x14ac:dyDescent="0.25">
      <c r="A25" s="55">
        <v>11</v>
      </c>
      <c r="B25" s="12" t="s">
        <v>105</v>
      </c>
      <c r="C25" s="67">
        <v>0.10540261579828911</v>
      </c>
      <c r="D25" s="67">
        <v>9.3064624169867036E-2</v>
      </c>
      <c r="E25" s="295">
        <v>8.6948929675434286E-2</v>
      </c>
      <c r="F25" s="295">
        <v>8.9337670664278335E-2</v>
      </c>
      <c r="G25" s="276">
        <v>0.11453659997061208</v>
      </c>
      <c r="H25"/>
      <c r="I25"/>
      <c r="J25" s="197"/>
      <c r="N25"/>
    </row>
    <row r="26" spans="1:15" x14ac:dyDescent="0.25">
      <c r="D26" s="251"/>
      <c r="E26" s="267"/>
      <c r="F26" s="290"/>
      <c r="G26" s="270"/>
      <c r="H26"/>
      <c r="I26"/>
      <c r="J26"/>
      <c r="K26" s="210"/>
      <c r="N26"/>
    </row>
    <row r="27" spans="1:15" x14ac:dyDescent="0.25">
      <c r="C27" s="12">
        <v>2014</v>
      </c>
      <c r="D27" s="12">
        <v>2015</v>
      </c>
      <c r="E27" s="2">
        <v>2016</v>
      </c>
      <c r="F27" s="2">
        <v>2017</v>
      </c>
      <c r="G27" s="271">
        <v>2017</v>
      </c>
      <c r="H27"/>
      <c r="I27"/>
      <c r="J27"/>
      <c r="K27" s="210"/>
      <c r="N27"/>
    </row>
    <row r="28" spans="1:15" x14ac:dyDescent="0.25">
      <c r="A28" s="12">
        <v>15</v>
      </c>
      <c r="B28" s="12" t="s">
        <v>374</v>
      </c>
      <c r="C28" s="65">
        <v>27271.354240000001</v>
      </c>
      <c r="D28" s="65">
        <v>25702.342000000001</v>
      </c>
      <c r="E28" s="294">
        <v>24564.147349999999</v>
      </c>
      <c r="F28" s="247">
        <v>24532.97235</v>
      </c>
      <c r="G28" s="277">
        <v>26088.469100000002</v>
      </c>
      <c r="H28" s="212" t="s">
        <v>377</v>
      </c>
      <c r="I28"/>
      <c r="J28"/>
      <c r="K28" s="210"/>
      <c r="N28"/>
    </row>
    <row r="29" spans="1:15" x14ac:dyDescent="0.25">
      <c r="B29" s="12" t="s">
        <v>328</v>
      </c>
      <c r="C29" s="194">
        <v>12463.7</v>
      </c>
      <c r="D29" s="194">
        <v>11762.8</v>
      </c>
      <c r="E29" s="294">
        <v>11124.3</v>
      </c>
      <c r="F29" s="247">
        <v>11627.1</v>
      </c>
      <c r="G29" s="277">
        <v>12291.7</v>
      </c>
      <c r="H29" s="212" t="s">
        <v>377</v>
      </c>
      <c r="I29"/>
      <c r="J29"/>
      <c r="K29" s="210"/>
      <c r="N29"/>
    </row>
    <row r="30" spans="1:15" x14ac:dyDescent="0.25">
      <c r="B30" s="12" t="s">
        <v>400</v>
      </c>
      <c r="C30" s="194">
        <v>60.55424</v>
      </c>
      <c r="D30" s="194">
        <v>60.101999999999997</v>
      </c>
      <c r="E30" s="294">
        <v>64.69735</v>
      </c>
      <c r="F30" s="247">
        <v>63.402349999999998</v>
      </c>
      <c r="G30" s="277">
        <v>13725.27</v>
      </c>
      <c r="H30" s="212" t="s">
        <v>377</v>
      </c>
      <c r="I30"/>
      <c r="J30"/>
      <c r="K30" s="210"/>
      <c r="N30"/>
    </row>
    <row r="31" spans="1:15" s="6" customFormat="1" x14ac:dyDescent="0.25">
      <c r="A31" s="2"/>
      <c r="B31" s="2" t="s">
        <v>329</v>
      </c>
      <c r="C31" s="248">
        <v>14747.1</v>
      </c>
      <c r="D31" s="248">
        <v>13879.44</v>
      </c>
      <c r="E31" s="293">
        <v>13375.15</v>
      </c>
      <c r="F31" s="249">
        <v>12842.47</v>
      </c>
      <c r="G31" s="277">
        <v>71.499099999999999</v>
      </c>
      <c r="H31" s="212" t="s">
        <v>377</v>
      </c>
    </row>
    <row r="32" spans="1:15" s="6" customFormat="1" x14ac:dyDescent="0.25">
      <c r="A32" s="2"/>
      <c r="B32" s="2"/>
      <c r="D32" s="248"/>
      <c r="E32" s="248"/>
      <c r="F32" s="248"/>
      <c r="G32" s="248"/>
      <c r="H32" s="248"/>
      <c r="J32" s="249"/>
    </row>
    <row r="33" spans="1:9" ht="24" x14ac:dyDescent="0.25">
      <c r="C33" s="281" t="s">
        <v>437</v>
      </c>
      <c r="D33" s="281" t="s">
        <v>434</v>
      </c>
      <c r="E33" s="282" t="s">
        <v>435</v>
      </c>
      <c r="F33" s="58" t="s">
        <v>99</v>
      </c>
      <c r="G33" s="58"/>
      <c r="H33" s="58"/>
      <c r="I33" s="6"/>
    </row>
    <row r="34" spans="1:9" s="244" customFormat="1" x14ac:dyDescent="0.25">
      <c r="A34" s="12">
        <v>14</v>
      </c>
      <c r="B34" s="12" t="s">
        <v>378</v>
      </c>
      <c r="C34" s="195">
        <v>12291.7</v>
      </c>
      <c r="D34" s="195">
        <v>13725.27</v>
      </c>
      <c r="E34" s="195">
        <v>71.499099999999999</v>
      </c>
      <c r="F34" s="59">
        <v>26088.469100000002</v>
      </c>
      <c r="G34" s="59"/>
      <c r="H34" s="59"/>
      <c r="I34" s="6"/>
    </row>
    <row r="35" spans="1:9" s="244" customFormat="1" x14ac:dyDescent="0.25">
      <c r="A35" s="12"/>
      <c r="B35" s="12" t="s">
        <v>379</v>
      </c>
      <c r="C35" s="60">
        <v>0.47115451477373194</v>
      </c>
      <c r="D35" s="60">
        <v>0.52610484530117563</v>
      </c>
      <c r="E35" s="60">
        <v>2.7406399250924228E-3</v>
      </c>
      <c r="F35" s="61"/>
      <c r="G35" s="61"/>
      <c r="H35" s="61"/>
      <c r="I35" s="6"/>
    </row>
    <row r="36" spans="1:9" s="244" customFormat="1" x14ac:dyDescent="0.25">
      <c r="A36" s="12"/>
      <c r="G36" s="290"/>
      <c r="H36" s="267"/>
      <c r="I36" s="6"/>
    </row>
    <row r="37" spans="1:9" x14ac:dyDescent="0.25">
      <c r="I37" s="6"/>
    </row>
    <row r="38" spans="1:9" x14ac:dyDescent="0.25">
      <c r="A38" s="269" t="s">
        <v>399</v>
      </c>
      <c r="B38" s="270"/>
      <c r="C38" s="270"/>
      <c r="D38" s="270"/>
      <c r="I38" s="6"/>
    </row>
    <row r="39" spans="1:9" x14ac:dyDescent="0.25">
      <c r="I39" s="6"/>
    </row>
    <row r="40" spans="1:9" x14ac:dyDescent="0.25">
      <c r="I40" s="6"/>
    </row>
    <row r="41" spans="1:9" x14ac:dyDescent="0.25">
      <c r="I41" s="6"/>
    </row>
    <row r="42" spans="1:9" x14ac:dyDescent="0.25">
      <c r="I42" s="6"/>
    </row>
    <row r="43" spans="1:9" x14ac:dyDescent="0.25">
      <c r="I43" s="6"/>
    </row>
    <row r="44" spans="1:9" x14ac:dyDescent="0.25">
      <c r="I44" s="6"/>
    </row>
    <row r="45" spans="1:9" x14ac:dyDescent="0.25">
      <c r="I45" s="6"/>
    </row>
    <row r="46" spans="1:9" x14ac:dyDescent="0.25">
      <c r="I46" s="6"/>
    </row>
    <row r="47" spans="1:9" x14ac:dyDescent="0.25">
      <c r="I47" s="6"/>
    </row>
    <row r="48" spans="1:9" x14ac:dyDescent="0.25">
      <c r="I48" s="6"/>
    </row>
    <row r="49" spans="9:9" x14ac:dyDescent="0.25">
      <c r="I49" s="6"/>
    </row>
    <row r="50" spans="9:9" x14ac:dyDescent="0.25">
      <c r="I50" s="6"/>
    </row>
    <row r="51" spans="9:9" x14ac:dyDescent="0.25">
      <c r="I51" s="6"/>
    </row>
    <row r="52" spans="9:9" x14ac:dyDescent="0.25">
      <c r="I52" s="6"/>
    </row>
    <row r="53" spans="9:9" x14ac:dyDescent="0.25">
      <c r="I53" s="6"/>
    </row>
    <row r="54" spans="9:9" x14ac:dyDescent="0.25">
      <c r="I54" s="6"/>
    </row>
    <row r="55" spans="9:9" x14ac:dyDescent="0.25">
      <c r="I55" s="6"/>
    </row>
    <row r="56" spans="9:9" x14ac:dyDescent="0.25">
      <c r="I56" s="6"/>
    </row>
    <row r="57" spans="9:9" x14ac:dyDescent="0.25">
      <c r="I57" s="6"/>
    </row>
    <row r="58" spans="9:9" x14ac:dyDescent="0.25">
      <c r="I58" s="6"/>
    </row>
    <row r="59" spans="9:9" x14ac:dyDescent="0.25">
      <c r="I59" s="6"/>
    </row>
    <row r="60" spans="9:9" x14ac:dyDescent="0.25">
      <c r="I60" s="6"/>
    </row>
    <row r="61" spans="9:9" x14ac:dyDescent="0.25">
      <c r="I61" s="6"/>
    </row>
    <row r="62" spans="9:9" x14ac:dyDescent="0.25">
      <c r="I62" s="6"/>
    </row>
    <row r="63" spans="9:9" x14ac:dyDescent="0.25">
      <c r="I63" s="6"/>
    </row>
    <row r="64" spans="9:9" x14ac:dyDescent="0.25">
      <c r="I64" s="6"/>
    </row>
  </sheetData>
  <phoneticPr fontId="18" type="noConversion"/>
  <pageMargins left="0.75" right="0.75" top="1" bottom="1" header="0.5" footer="0.5"/>
  <pageSetup orientation="portrait"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5"/>
    <pageSetUpPr fitToPage="1"/>
  </sheetPr>
  <dimension ref="A1:U277"/>
  <sheetViews>
    <sheetView zoomScaleNormal="100" workbookViewId="0">
      <pane xSplit="2" ySplit="3" topLeftCell="C4" activePane="bottomRight" state="frozen"/>
      <selection activeCell="C2" sqref="C2"/>
      <selection pane="topRight" activeCell="C2" sqref="C2"/>
      <selection pane="bottomLeft" activeCell="C2" sqref="C2"/>
      <selection pane="bottomRight" activeCell="C2" sqref="C2"/>
    </sheetView>
  </sheetViews>
  <sheetFormatPr defaultColWidth="9.33203125" defaultRowHeight="13.2" x14ac:dyDescent="0.25"/>
  <cols>
    <col min="1" max="1" width="4.5546875" style="6" customWidth="1"/>
    <col min="2" max="2" width="51" style="6" customWidth="1"/>
    <col min="3" max="3" width="13.33203125" style="6" customWidth="1"/>
    <col min="4" max="4" width="15.44140625" style="6" customWidth="1"/>
    <col min="5" max="5" width="5.44140625" style="6" customWidth="1"/>
    <col min="6" max="6" width="13.44140625" style="6" customWidth="1"/>
    <col min="7" max="7" width="16" style="6" customWidth="1"/>
    <col min="8" max="8" width="5" style="6" customWidth="1"/>
    <col min="9" max="9" width="13.5546875" style="69" bestFit="1" customWidth="1"/>
    <col min="10" max="10" width="13.44140625" style="6" customWidth="1"/>
    <col min="11" max="11" width="17.33203125" style="6" customWidth="1"/>
    <col min="12" max="12" width="15.44140625" style="6" customWidth="1"/>
    <col min="13" max="13" width="11" style="6" bestFit="1" customWidth="1"/>
    <col min="14" max="14" width="35.44140625" style="6" bestFit="1" customWidth="1"/>
    <col min="15" max="16384" width="9.33203125" style="6"/>
  </cols>
  <sheetData>
    <row r="1" spans="1:21" ht="15.6" x14ac:dyDescent="0.3">
      <c r="A1" s="68" t="s">
        <v>106</v>
      </c>
    </row>
    <row r="2" spans="1:21" ht="15.6" x14ac:dyDescent="0.3">
      <c r="A2" s="68" t="s">
        <v>357</v>
      </c>
    </row>
    <row r="3" spans="1:21" ht="24" x14ac:dyDescent="0.25">
      <c r="C3" s="6">
        <v>1</v>
      </c>
      <c r="D3" s="70" t="s">
        <v>9</v>
      </c>
      <c r="F3" s="6">
        <v>1</v>
      </c>
      <c r="G3" s="71" t="s">
        <v>107</v>
      </c>
      <c r="I3" s="69">
        <v>1</v>
      </c>
      <c r="J3" s="282" t="s">
        <v>397</v>
      </c>
      <c r="K3" s="73" t="s">
        <v>12</v>
      </c>
      <c r="L3" s="74" t="s">
        <v>358</v>
      </c>
    </row>
    <row r="4" spans="1:21" x14ac:dyDescent="0.25">
      <c r="A4" s="75"/>
      <c r="B4" s="76" t="s">
        <v>108</v>
      </c>
      <c r="C4" s="77"/>
      <c r="D4" s="70"/>
      <c r="E4" s="78"/>
      <c r="F4" s="79"/>
      <c r="G4" s="80"/>
      <c r="H4" s="78"/>
      <c r="I4" s="72"/>
      <c r="J4" s="72"/>
      <c r="K4" s="73"/>
      <c r="L4" s="74"/>
      <c r="M4" s="81"/>
      <c r="N4" s="81"/>
      <c r="O4" s="81"/>
      <c r="P4" s="81"/>
      <c r="Q4" s="81"/>
      <c r="R4" s="81"/>
      <c r="S4" s="81"/>
      <c r="T4" s="81"/>
      <c r="U4" s="81"/>
    </row>
    <row r="5" spans="1:21" x14ac:dyDescent="0.25">
      <c r="A5" s="75" t="s">
        <v>109</v>
      </c>
      <c r="B5" s="75" t="s">
        <v>110</v>
      </c>
      <c r="C5" s="82">
        <v>10362328576</v>
      </c>
      <c r="D5" s="83"/>
      <c r="E5" s="75" t="s">
        <v>109</v>
      </c>
      <c r="F5" s="84">
        <v>10302517699.610001</v>
      </c>
      <c r="G5" s="80"/>
      <c r="H5" s="75" t="s">
        <v>109</v>
      </c>
      <c r="I5" s="85">
        <v>28660894.800000001</v>
      </c>
      <c r="J5" s="86"/>
      <c r="K5" s="87">
        <v>20693507170.41</v>
      </c>
      <c r="L5" s="88"/>
      <c r="M5" s="81"/>
      <c r="N5" s="81"/>
      <c r="O5" s="81"/>
      <c r="P5" s="81"/>
      <c r="Q5" s="81"/>
      <c r="R5" s="81"/>
      <c r="S5" s="81"/>
      <c r="T5" s="81"/>
      <c r="U5" s="81"/>
    </row>
    <row r="6" spans="1:21" x14ac:dyDescent="0.25">
      <c r="A6" s="75" t="s">
        <v>111</v>
      </c>
      <c r="B6" s="75" t="s">
        <v>112</v>
      </c>
      <c r="C6" s="82">
        <v>0</v>
      </c>
      <c r="D6" s="83"/>
      <c r="E6" s="75" t="s">
        <v>111</v>
      </c>
      <c r="F6" s="84">
        <v>0</v>
      </c>
      <c r="G6" s="80"/>
      <c r="H6" s="75" t="s">
        <v>111</v>
      </c>
      <c r="I6" s="85">
        <v>0</v>
      </c>
      <c r="J6" s="86"/>
      <c r="K6" s="87">
        <v>0</v>
      </c>
      <c r="L6" s="88"/>
      <c r="M6" s="81"/>
      <c r="N6" s="81"/>
      <c r="O6" s="81"/>
      <c r="P6" s="81"/>
      <c r="Q6" s="81"/>
      <c r="R6" s="81"/>
      <c r="S6" s="81"/>
      <c r="T6" s="81"/>
      <c r="U6" s="81"/>
    </row>
    <row r="7" spans="1:21" x14ac:dyDescent="0.25">
      <c r="A7" s="75" t="s">
        <v>113</v>
      </c>
      <c r="B7" s="75" t="s">
        <v>114</v>
      </c>
      <c r="C7" s="82">
        <v>0</v>
      </c>
      <c r="D7" s="83"/>
      <c r="E7" s="75" t="s">
        <v>113</v>
      </c>
      <c r="F7" s="84">
        <v>0</v>
      </c>
      <c r="G7" s="80"/>
      <c r="H7" s="75" t="s">
        <v>113</v>
      </c>
      <c r="I7" s="85">
        <v>0</v>
      </c>
      <c r="J7" s="86"/>
      <c r="K7" s="87">
        <v>0</v>
      </c>
      <c r="L7" s="88"/>
      <c r="M7" s="81"/>
      <c r="N7" s="81"/>
      <c r="O7" s="81"/>
      <c r="P7" s="81"/>
      <c r="Q7" s="81"/>
      <c r="R7" s="81"/>
      <c r="S7" s="81"/>
      <c r="T7" s="81"/>
      <c r="U7" s="81"/>
    </row>
    <row r="8" spans="1:21" x14ac:dyDescent="0.25">
      <c r="A8" s="75" t="s">
        <v>115</v>
      </c>
      <c r="B8" s="75" t="s">
        <v>116</v>
      </c>
      <c r="C8" s="89">
        <v>0</v>
      </c>
      <c r="D8" s="89"/>
      <c r="E8" s="75" t="s">
        <v>115</v>
      </c>
      <c r="F8" s="90">
        <v>0</v>
      </c>
      <c r="G8" s="90"/>
      <c r="H8" s="75" t="s">
        <v>115</v>
      </c>
      <c r="I8" s="85">
        <v>0</v>
      </c>
      <c r="J8" s="85"/>
      <c r="K8" s="87">
        <v>0</v>
      </c>
      <c r="L8" s="91"/>
      <c r="M8" s="81"/>
      <c r="N8" s="81"/>
      <c r="O8" s="81"/>
      <c r="P8" s="81"/>
      <c r="Q8" s="81"/>
      <c r="R8" s="81"/>
      <c r="S8" s="81"/>
      <c r="T8" s="81"/>
      <c r="U8" s="81"/>
    </row>
    <row r="9" spans="1:21" x14ac:dyDescent="0.25">
      <c r="A9" s="75" t="s">
        <v>117</v>
      </c>
      <c r="B9" s="75" t="s">
        <v>118</v>
      </c>
      <c r="C9" s="89">
        <v>0</v>
      </c>
      <c r="D9" s="89"/>
      <c r="E9" s="75" t="s">
        <v>117</v>
      </c>
      <c r="F9" s="90">
        <v>0</v>
      </c>
      <c r="G9" s="90"/>
      <c r="H9" s="75" t="s">
        <v>117</v>
      </c>
      <c r="I9" s="85">
        <v>0</v>
      </c>
      <c r="J9" s="85"/>
      <c r="K9" s="87">
        <v>0</v>
      </c>
      <c r="L9" s="91"/>
      <c r="M9" s="81"/>
      <c r="N9" s="81"/>
      <c r="O9" s="81"/>
      <c r="P9" s="81"/>
      <c r="Q9" s="81"/>
      <c r="R9" s="81"/>
      <c r="S9" s="81"/>
      <c r="T9" s="81"/>
      <c r="U9" s="81"/>
    </row>
    <row r="10" spans="1:21" x14ac:dyDescent="0.25">
      <c r="A10" s="75" t="s">
        <v>119</v>
      </c>
      <c r="B10" s="75" t="s">
        <v>120</v>
      </c>
      <c r="C10" s="89">
        <v>-2613813887</v>
      </c>
      <c r="D10" s="89"/>
      <c r="E10" s="75" t="s">
        <v>119</v>
      </c>
      <c r="F10" s="90">
        <v>-3103094094.5599999</v>
      </c>
      <c r="G10" s="90"/>
      <c r="H10" s="75" t="s">
        <v>119</v>
      </c>
      <c r="I10" s="85">
        <v>-15025249.859999999</v>
      </c>
      <c r="J10" s="85"/>
      <c r="K10" s="87">
        <v>-5731933231.4199991</v>
      </c>
      <c r="L10" s="91"/>
      <c r="M10" s="81"/>
      <c r="N10" s="81"/>
      <c r="O10" s="81"/>
      <c r="P10" s="81"/>
      <c r="Q10" s="81"/>
      <c r="R10" s="81"/>
      <c r="S10" s="81"/>
      <c r="T10" s="81"/>
      <c r="U10" s="81"/>
    </row>
    <row r="11" spans="1:21" x14ac:dyDescent="0.25">
      <c r="A11" s="75" t="s">
        <v>121</v>
      </c>
      <c r="B11" s="75" t="s">
        <v>122</v>
      </c>
      <c r="C11" s="89">
        <v>0</v>
      </c>
      <c r="D11" s="89"/>
      <c r="E11" s="75" t="s">
        <v>121</v>
      </c>
      <c r="F11" s="90">
        <v>0</v>
      </c>
      <c r="G11" s="90"/>
      <c r="H11" s="75" t="s">
        <v>121</v>
      </c>
      <c r="I11" s="85">
        <v>0</v>
      </c>
      <c r="J11" s="85"/>
      <c r="K11" s="87">
        <v>0</v>
      </c>
      <c r="L11" s="91"/>
      <c r="M11" s="81"/>
      <c r="N11" s="81"/>
      <c r="O11" s="81"/>
      <c r="P11" s="81"/>
      <c r="Q11" s="81"/>
      <c r="R11" s="81"/>
      <c r="S11" s="81"/>
      <c r="T11" s="81"/>
      <c r="U11" s="81"/>
    </row>
    <row r="12" spans="1:21" x14ac:dyDescent="0.25">
      <c r="A12" s="75" t="s">
        <v>123</v>
      </c>
      <c r="B12" s="75" t="s">
        <v>124</v>
      </c>
      <c r="C12" s="89">
        <v>0</v>
      </c>
      <c r="D12" s="89"/>
      <c r="E12" s="75" t="s">
        <v>123</v>
      </c>
      <c r="F12" s="90">
        <v>0</v>
      </c>
      <c r="G12" s="90"/>
      <c r="H12" s="75" t="s">
        <v>123</v>
      </c>
      <c r="I12" s="85">
        <v>0</v>
      </c>
      <c r="J12" s="85"/>
      <c r="K12" s="87">
        <v>0</v>
      </c>
      <c r="L12" s="91"/>
      <c r="M12" s="81"/>
      <c r="N12" s="81"/>
      <c r="O12" s="81"/>
      <c r="P12" s="81"/>
      <c r="Q12" s="81"/>
      <c r="R12" s="81"/>
      <c r="S12" s="81"/>
      <c r="T12" s="81"/>
      <c r="U12" s="81"/>
    </row>
    <row r="13" spans="1:21" x14ac:dyDescent="0.25">
      <c r="A13" s="75" t="s">
        <v>125</v>
      </c>
      <c r="B13" s="75" t="s">
        <v>126</v>
      </c>
      <c r="C13" s="89">
        <v>0</v>
      </c>
      <c r="D13" s="89"/>
      <c r="E13" s="75" t="s">
        <v>125</v>
      </c>
      <c r="F13" s="90">
        <v>3514449.32</v>
      </c>
      <c r="G13" s="90"/>
      <c r="H13" s="75" t="s">
        <v>125</v>
      </c>
      <c r="I13" s="85">
        <v>0</v>
      </c>
      <c r="J13" s="85"/>
      <c r="K13" s="87">
        <v>3514449.32</v>
      </c>
      <c r="L13" s="91"/>
      <c r="M13" s="81"/>
      <c r="N13" s="81"/>
      <c r="O13" s="81"/>
      <c r="P13" s="81"/>
      <c r="Q13" s="81"/>
      <c r="R13" s="81"/>
      <c r="S13" s="81"/>
      <c r="T13" s="81"/>
      <c r="U13" s="81"/>
    </row>
    <row r="14" spans="1:21" x14ac:dyDescent="0.25">
      <c r="A14" s="75" t="s">
        <v>127</v>
      </c>
      <c r="B14" s="75" t="s">
        <v>128</v>
      </c>
      <c r="C14" s="89">
        <v>0</v>
      </c>
      <c r="D14" s="89"/>
      <c r="E14" s="75" t="s">
        <v>127</v>
      </c>
      <c r="F14" s="90">
        <v>0</v>
      </c>
      <c r="G14" s="90"/>
      <c r="H14" s="75" t="s">
        <v>127</v>
      </c>
      <c r="I14" s="85">
        <v>0</v>
      </c>
      <c r="J14" s="85"/>
      <c r="K14" s="87">
        <v>0</v>
      </c>
      <c r="L14" s="91"/>
      <c r="M14" s="81"/>
      <c r="N14" s="81"/>
      <c r="O14" s="81"/>
      <c r="P14" s="81"/>
      <c r="Q14" s="81"/>
      <c r="R14" s="81"/>
      <c r="S14" s="81"/>
      <c r="T14" s="81"/>
      <c r="U14" s="81"/>
    </row>
    <row r="15" spans="1:21" x14ac:dyDescent="0.25">
      <c r="A15" s="75" t="s">
        <v>129</v>
      </c>
      <c r="B15" s="75" t="s">
        <v>130</v>
      </c>
      <c r="C15" s="89">
        <v>0</v>
      </c>
      <c r="D15" s="89"/>
      <c r="E15" s="75" t="s">
        <v>129</v>
      </c>
      <c r="F15" s="90">
        <v>72283859.890000001</v>
      </c>
      <c r="G15" s="90"/>
      <c r="H15" s="75" t="s">
        <v>129</v>
      </c>
      <c r="I15" s="85">
        <v>282045.21000000002</v>
      </c>
      <c r="J15" s="85"/>
      <c r="K15" s="87">
        <v>72565905.099999994</v>
      </c>
      <c r="L15" s="91"/>
      <c r="M15" s="81"/>
      <c r="N15" s="81"/>
      <c r="O15" s="81"/>
      <c r="P15" s="81"/>
      <c r="Q15" s="81"/>
      <c r="R15" s="81"/>
      <c r="S15" s="81"/>
      <c r="T15" s="81"/>
      <c r="U15" s="81"/>
    </row>
    <row r="16" spans="1:21" x14ac:dyDescent="0.25">
      <c r="A16" s="75" t="s">
        <v>131</v>
      </c>
      <c r="B16" s="75" t="s">
        <v>132</v>
      </c>
      <c r="C16" s="89">
        <v>0</v>
      </c>
      <c r="D16" s="89"/>
      <c r="E16" s="75" t="s">
        <v>131</v>
      </c>
      <c r="F16" s="90">
        <v>0</v>
      </c>
      <c r="G16" s="90"/>
      <c r="H16" s="75" t="s">
        <v>131</v>
      </c>
      <c r="I16" s="85">
        <v>0</v>
      </c>
      <c r="J16" s="85"/>
      <c r="K16" s="87">
        <v>0</v>
      </c>
      <c r="L16" s="91"/>
      <c r="M16" s="81"/>
      <c r="N16" s="81"/>
      <c r="O16" s="81"/>
      <c r="P16" s="81"/>
      <c r="Q16" s="81"/>
      <c r="R16" s="81"/>
      <c r="S16" s="81"/>
      <c r="T16" s="81"/>
      <c r="U16" s="81"/>
    </row>
    <row r="17" spans="1:21" x14ac:dyDescent="0.25">
      <c r="A17" s="75"/>
      <c r="B17" s="76" t="s">
        <v>133</v>
      </c>
      <c r="C17" s="89"/>
      <c r="D17" s="92">
        <v>7748514689</v>
      </c>
      <c r="E17" s="76"/>
      <c r="F17" s="90"/>
      <c r="G17" s="93">
        <v>7275221914.2600012</v>
      </c>
      <c r="H17" s="76"/>
      <c r="I17" s="85"/>
      <c r="J17" s="94">
        <v>13917690.150000002</v>
      </c>
      <c r="K17" s="87">
        <v>0</v>
      </c>
      <c r="L17" s="95">
        <v>15037654293.410002</v>
      </c>
      <c r="M17" s="96"/>
      <c r="N17" s="96"/>
      <c r="O17" s="96"/>
      <c r="P17" s="96"/>
      <c r="Q17" s="81"/>
      <c r="R17" s="81"/>
      <c r="S17" s="81"/>
      <c r="T17" s="81"/>
      <c r="U17" s="81"/>
    </row>
    <row r="18" spans="1:21" x14ac:dyDescent="0.25">
      <c r="A18" s="75"/>
      <c r="B18" s="76"/>
      <c r="C18" s="89"/>
      <c r="D18" s="92"/>
      <c r="E18" s="76"/>
      <c r="F18" s="90"/>
      <c r="G18" s="93"/>
      <c r="H18" s="76"/>
      <c r="I18" s="85"/>
      <c r="J18" s="94"/>
      <c r="K18" s="87">
        <v>0</v>
      </c>
      <c r="L18" s="95"/>
      <c r="M18" s="96"/>
      <c r="N18" s="96"/>
      <c r="O18" s="96"/>
      <c r="P18" s="96"/>
      <c r="Q18" s="81"/>
      <c r="R18" s="81"/>
      <c r="S18" s="81"/>
      <c r="T18" s="81"/>
      <c r="U18" s="81"/>
    </row>
    <row r="19" spans="1:21" x14ac:dyDescent="0.25">
      <c r="A19" s="75"/>
      <c r="B19" s="76" t="s">
        <v>134</v>
      </c>
      <c r="C19" s="89"/>
      <c r="D19" s="89"/>
      <c r="E19" s="75"/>
      <c r="F19" s="90"/>
      <c r="G19" s="90"/>
      <c r="H19" s="75"/>
      <c r="I19" s="85"/>
      <c r="J19" s="85"/>
      <c r="K19" s="87">
        <v>0</v>
      </c>
      <c r="L19" s="91"/>
      <c r="M19" s="81"/>
      <c r="N19" s="81"/>
      <c r="O19" s="81"/>
      <c r="P19" s="81"/>
      <c r="Q19" s="81"/>
      <c r="R19" s="81"/>
      <c r="S19" s="81"/>
      <c r="T19" s="81"/>
      <c r="U19" s="81"/>
    </row>
    <row r="20" spans="1:21" x14ac:dyDescent="0.25">
      <c r="A20" s="75" t="s">
        <v>135</v>
      </c>
      <c r="B20" s="75" t="s">
        <v>136</v>
      </c>
      <c r="C20" s="89">
        <v>18495686</v>
      </c>
      <c r="D20" s="89"/>
      <c r="E20" s="75" t="s">
        <v>135</v>
      </c>
      <c r="F20" s="90">
        <v>0</v>
      </c>
      <c r="G20" s="90"/>
      <c r="H20" s="75" t="s">
        <v>135</v>
      </c>
      <c r="I20" s="85">
        <v>-812080.87</v>
      </c>
      <c r="J20" s="85"/>
      <c r="K20" s="87">
        <v>17683605.129999999</v>
      </c>
      <c r="L20" s="91"/>
      <c r="M20" s="81"/>
      <c r="N20" s="81"/>
      <c r="O20" s="81"/>
      <c r="P20" s="81"/>
      <c r="Q20" s="81"/>
      <c r="R20" s="81"/>
      <c r="S20" s="81"/>
      <c r="T20" s="81"/>
      <c r="U20" s="81"/>
    </row>
    <row r="21" spans="1:21" x14ac:dyDescent="0.25">
      <c r="A21" s="75" t="s">
        <v>137</v>
      </c>
      <c r="B21" s="75" t="s">
        <v>138</v>
      </c>
      <c r="C21" s="89">
        <v>0</v>
      </c>
      <c r="D21" s="89"/>
      <c r="E21" s="75" t="s">
        <v>137</v>
      </c>
      <c r="F21" s="90">
        <v>0</v>
      </c>
      <c r="G21" s="90"/>
      <c r="H21" s="75" t="s">
        <v>137</v>
      </c>
      <c r="I21" s="85">
        <v>0</v>
      </c>
      <c r="J21" s="85"/>
      <c r="K21" s="87">
        <v>0</v>
      </c>
      <c r="L21" s="91"/>
      <c r="M21" s="81"/>
      <c r="N21" s="81"/>
      <c r="O21" s="81"/>
      <c r="P21" s="81"/>
      <c r="Q21" s="81"/>
      <c r="R21" s="81"/>
      <c r="S21" s="81"/>
      <c r="T21" s="81"/>
      <c r="U21" s="81"/>
    </row>
    <row r="22" spans="1:21" x14ac:dyDescent="0.25">
      <c r="A22" s="75" t="s">
        <v>139</v>
      </c>
      <c r="B22" s="75" t="s">
        <v>140</v>
      </c>
      <c r="C22" s="89"/>
      <c r="D22" s="89"/>
      <c r="E22" s="75" t="s">
        <v>139</v>
      </c>
      <c r="F22" s="90">
        <v>0</v>
      </c>
      <c r="G22" s="90"/>
      <c r="H22" s="75" t="s">
        <v>139</v>
      </c>
      <c r="I22" s="85">
        <v>0</v>
      </c>
      <c r="J22" s="85"/>
      <c r="K22" s="87">
        <v>0</v>
      </c>
      <c r="L22" s="91"/>
      <c r="M22" s="81"/>
      <c r="N22" s="81"/>
      <c r="O22" s="81"/>
      <c r="P22" s="81"/>
      <c r="Q22" s="81"/>
      <c r="R22" s="81"/>
      <c r="S22" s="81"/>
      <c r="T22" s="81"/>
      <c r="U22" s="81"/>
    </row>
    <row r="23" spans="1:21" x14ac:dyDescent="0.25">
      <c r="A23" s="75"/>
      <c r="B23" s="76" t="s">
        <v>141</v>
      </c>
      <c r="C23" s="89"/>
      <c r="D23" s="92">
        <v>18495686</v>
      </c>
      <c r="E23" s="75"/>
      <c r="F23" s="90"/>
      <c r="G23" s="93">
        <v>0</v>
      </c>
      <c r="H23" s="75"/>
      <c r="I23" s="85"/>
      <c r="J23" s="94">
        <v>-812080.87</v>
      </c>
      <c r="K23" s="87">
        <v>0</v>
      </c>
      <c r="L23" s="95">
        <v>17683605.129999999</v>
      </c>
      <c r="M23" s="81"/>
      <c r="N23" s="81"/>
      <c r="O23" s="81"/>
      <c r="P23" s="81"/>
      <c r="Q23" s="81"/>
      <c r="R23" s="81"/>
      <c r="S23" s="81"/>
      <c r="T23" s="81"/>
      <c r="U23" s="81"/>
    </row>
    <row r="24" spans="1:21" x14ac:dyDescent="0.25">
      <c r="A24" s="75"/>
      <c r="B24" s="76"/>
      <c r="C24" s="89"/>
      <c r="D24" s="92"/>
      <c r="E24" s="75"/>
      <c r="F24" s="90"/>
      <c r="G24" s="93"/>
      <c r="H24" s="75"/>
      <c r="I24" s="85"/>
      <c r="J24" s="94"/>
      <c r="K24" s="87"/>
      <c r="L24" s="95"/>
      <c r="M24" s="81"/>
      <c r="N24" s="81"/>
      <c r="O24" s="81"/>
      <c r="P24" s="81"/>
      <c r="Q24" s="81"/>
      <c r="R24" s="81"/>
      <c r="S24" s="81"/>
      <c r="T24" s="81"/>
      <c r="U24" s="81"/>
    </row>
    <row r="25" spans="1:21" x14ac:dyDescent="0.25">
      <c r="A25" s="75"/>
      <c r="B25" s="76" t="s">
        <v>142</v>
      </c>
      <c r="C25" s="89"/>
      <c r="D25" s="89"/>
      <c r="E25" s="75"/>
      <c r="F25" s="90"/>
      <c r="G25" s="90"/>
      <c r="H25" s="75"/>
      <c r="I25" s="85"/>
      <c r="J25" s="85"/>
      <c r="K25" s="87"/>
      <c r="L25" s="91"/>
      <c r="M25" s="81"/>
      <c r="N25" s="81"/>
      <c r="O25" s="81"/>
      <c r="P25" s="81"/>
      <c r="Q25" s="81"/>
      <c r="R25" s="81"/>
      <c r="S25" s="81"/>
      <c r="T25" s="81"/>
      <c r="U25" s="81"/>
    </row>
    <row r="26" spans="1:21" x14ac:dyDescent="0.25">
      <c r="A26" s="75" t="s">
        <v>143</v>
      </c>
      <c r="B26" s="75" t="s">
        <v>13</v>
      </c>
      <c r="C26" s="89">
        <v>11678223</v>
      </c>
      <c r="D26" s="89"/>
      <c r="E26" s="75" t="s">
        <v>143</v>
      </c>
      <c r="F26" s="90">
        <v>-269290666.62</v>
      </c>
      <c r="G26" s="90"/>
      <c r="H26" s="75" t="s">
        <v>143</v>
      </c>
      <c r="I26" s="85">
        <v>1095156.26</v>
      </c>
      <c r="J26" s="85"/>
      <c r="K26" s="87">
        <v>-256517287.36000001</v>
      </c>
      <c r="L26" s="91"/>
      <c r="M26" s="81"/>
      <c r="N26" s="81"/>
      <c r="O26" s="81"/>
      <c r="P26" s="81"/>
      <c r="Q26" s="81"/>
      <c r="R26" s="81"/>
      <c r="S26" s="81"/>
      <c r="T26" s="81"/>
      <c r="U26" s="81"/>
    </row>
    <row r="27" spans="1:21" x14ac:dyDescent="0.25">
      <c r="A27" s="75" t="s">
        <v>144</v>
      </c>
      <c r="B27" s="75" t="s">
        <v>145</v>
      </c>
      <c r="C27" s="89">
        <v>19584909</v>
      </c>
      <c r="D27" s="89"/>
      <c r="E27" s="75" t="s">
        <v>144</v>
      </c>
      <c r="F27" s="90">
        <v>12129809.26</v>
      </c>
      <c r="G27" s="90"/>
      <c r="H27" s="75" t="s">
        <v>144</v>
      </c>
      <c r="I27" s="85">
        <v>0</v>
      </c>
      <c r="J27" s="85"/>
      <c r="K27" s="87">
        <v>31714718.259999998</v>
      </c>
      <c r="L27" s="91"/>
      <c r="M27" s="81"/>
      <c r="N27" s="81"/>
      <c r="O27" s="81"/>
      <c r="P27" s="81"/>
      <c r="Q27" s="81"/>
      <c r="R27" s="81"/>
      <c r="S27" s="81"/>
      <c r="T27" s="81"/>
      <c r="U27" s="81"/>
    </row>
    <row r="28" spans="1:21" s="102" customFormat="1" x14ac:dyDescent="0.25">
      <c r="A28" s="97"/>
      <c r="B28" s="97" t="s">
        <v>13</v>
      </c>
      <c r="C28" s="98"/>
      <c r="D28" s="98">
        <v>31263132</v>
      </c>
      <c r="E28" s="99"/>
      <c r="F28" s="98"/>
      <c r="G28" s="98">
        <v>-257160857.36000001</v>
      </c>
      <c r="H28" s="99"/>
      <c r="I28" s="98"/>
      <c r="J28" s="98">
        <v>1095156.26</v>
      </c>
      <c r="K28" s="100"/>
      <c r="L28" s="98">
        <v>-224802569.10000002</v>
      </c>
      <c r="M28" s="101"/>
      <c r="N28" s="101"/>
      <c r="O28" s="101"/>
      <c r="P28" s="101"/>
      <c r="Q28" s="101"/>
      <c r="R28" s="101"/>
      <c r="S28" s="101"/>
      <c r="T28" s="101"/>
      <c r="U28" s="101"/>
    </row>
    <row r="29" spans="1:21" x14ac:dyDescent="0.25">
      <c r="A29" s="75" t="s">
        <v>146</v>
      </c>
      <c r="B29" s="75" t="s">
        <v>147</v>
      </c>
      <c r="C29" s="89">
        <v>0</v>
      </c>
      <c r="D29" s="89"/>
      <c r="E29" s="75" t="s">
        <v>146</v>
      </c>
      <c r="F29" s="90">
        <v>0</v>
      </c>
      <c r="G29" s="90"/>
      <c r="H29" s="75" t="s">
        <v>146</v>
      </c>
      <c r="I29" s="85">
        <v>0</v>
      </c>
      <c r="J29" s="85"/>
      <c r="K29" s="87">
        <v>0</v>
      </c>
      <c r="L29" s="91"/>
      <c r="M29" s="81"/>
      <c r="N29" s="81"/>
      <c r="O29" s="81"/>
      <c r="P29" s="81"/>
      <c r="Q29" s="81"/>
      <c r="R29" s="81"/>
      <c r="S29" s="81"/>
      <c r="T29" s="81"/>
      <c r="U29" s="81"/>
    </row>
    <row r="30" spans="1:21" x14ac:dyDescent="0.25">
      <c r="A30" s="75" t="s">
        <v>148</v>
      </c>
      <c r="B30" s="75" t="s">
        <v>149</v>
      </c>
      <c r="C30" s="89">
        <v>520415787</v>
      </c>
      <c r="D30" s="89"/>
      <c r="E30" s="75" t="s">
        <v>148</v>
      </c>
      <c r="F30" s="90">
        <v>370764738.19999999</v>
      </c>
      <c r="G30" s="90"/>
      <c r="H30" s="75" t="s">
        <v>148</v>
      </c>
      <c r="I30" s="85">
        <v>2103170.7999999998</v>
      </c>
      <c r="J30" s="85"/>
      <c r="K30" s="87">
        <v>893283696</v>
      </c>
      <c r="L30" s="91"/>
      <c r="M30" s="81"/>
      <c r="N30" s="81"/>
      <c r="O30" s="81"/>
      <c r="P30" s="81"/>
      <c r="Q30" s="81"/>
      <c r="R30" s="81"/>
      <c r="S30" s="81"/>
      <c r="T30" s="81"/>
      <c r="U30" s="81"/>
    </row>
    <row r="31" spans="1:21" x14ac:dyDescent="0.25">
      <c r="A31" s="75" t="s">
        <v>150</v>
      </c>
      <c r="B31" s="75" t="s">
        <v>151</v>
      </c>
      <c r="C31" s="89">
        <v>-35766039</v>
      </c>
      <c r="D31" s="89"/>
      <c r="E31" s="75" t="s">
        <v>150</v>
      </c>
      <c r="F31" s="90">
        <v>28845918.309999999</v>
      </c>
      <c r="G31" s="90"/>
      <c r="H31" s="75" t="s">
        <v>150</v>
      </c>
      <c r="I31" s="85">
        <v>0</v>
      </c>
      <c r="J31" s="85"/>
      <c r="K31" s="87">
        <v>-6920120.6900000013</v>
      </c>
      <c r="L31" s="91"/>
      <c r="M31" s="81"/>
      <c r="N31" s="81"/>
      <c r="O31" s="81"/>
      <c r="P31" s="81"/>
      <c r="Q31" s="81"/>
      <c r="R31" s="81"/>
      <c r="S31" s="81"/>
      <c r="T31" s="81"/>
      <c r="U31" s="81"/>
    </row>
    <row r="32" spans="1:21" x14ac:dyDescent="0.25">
      <c r="A32" s="75" t="s">
        <v>152</v>
      </c>
      <c r="B32" s="75" t="s">
        <v>153</v>
      </c>
      <c r="C32" s="89">
        <v>115928154</v>
      </c>
      <c r="D32" s="89"/>
      <c r="E32" s="75" t="s">
        <v>152</v>
      </c>
      <c r="F32" s="90">
        <v>19479840.899999999</v>
      </c>
      <c r="G32" s="90"/>
      <c r="H32" s="75" t="s">
        <v>152</v>
      </c>
      <c r="I32" s="85">
        <v>137593.70000000001</v>
      </c>
      <c r="J32" s="85"/>
      <c r="K32" s="87">
        <v>135545588.59999999</v>
      </c>
      <c r="L32" s="91"/>
      <c r="M32" s="81"/>
      <c r="N32" s="81"/>
      <c r="O32" s="81"/>
      <c r="P32" s="81"/>
      <c r="Q32" s="81"/>
      <c r="R32" s="81"/>
      <c r="S32" s="81"/>
      <c r="T32" s="81"/>
      <c r="U32" s="81"/>
    </row>
    <row r="33" spans="1:21" x14ac:dyDescent="0.25">
      <c r="A33" s="75" t="s">
        <v>154</v>
      </c>
      <c r="B33" s="75" t="s">
        <v>155</v>
      </c>
      <c r="C33" s="89">
        <v>-31815783</v>
      </c>
      <c r="D33" s="89"/>
      <c r="E33" s="75" t="s">
        <v>154</v>
      </c>
      <c r="F33" s="90">
        <v>-6322640.5599999996</v>
      </c>
      <c r="G33" s="90"/>
      <c r="H33" s="75" t="s">
        <v>154</v>
      </c>
      <c r="I33" s="85">
        <v>-85162.3</v>
      </c>
      <c r="J33" s="85"/>
      <c r="K33" s="87">
        <v>-38223585.859999999</v>
      </c>
      <c r="L33" s="91"/>
      <c r="M33" s="81"/>
      <c r="N33" s="81"/>
      <c r="O33" s="81"/>
      <c r="P33" s="81"/>
      <c r="Q33" s="81"/>
      <c r="R33" s="81"/>
      <c r="S33" s="81"/>
      <c r="T33" s="81"/>
      <c r="U33" s="81"/>
    </row>
    <row r="34" spans="1:21" x14ac:dyDescent="0.25">
      <c r="A34" s="75" t="s">
        <v>156</v>
      </c>
      <c r="B34" s="75" t="s">
        <v>157</v>
      </c>
      <c r="C34" s="89">
        <v>0</v>
      </c>
      <c r="D34" s="89"/>
      <c r="E34" s="75" t="s">
        <v>156</v>
      </c>
      <c r="F34" s="90">
        <v>0</v>
      </c>
      <c r="G34" s="90"/>
      <c r="H34" s="75" t="s">
        <v>156</v>
      </c>
      <c r="I34" s="85">
        <v>0</v>
      </c>
      <c r="J34" s="85"/>
      <c r="K34" s="87">
        <v>0</v>
      </c>
      <c r="L34" s="91"/>
      <c r="M34" s="81"/>
      <c r="N34" s="81"/>
      <c r="O34" s="81"/>
      <c r="P34" s="81"/>
      <c r="Q34" s="81"/>
      <c r="R34" s="81"/>
      <c r="S34" s="81"/>
      <c r="T34" s="81"/>
      <c r="U34" s="81"/>
    </row>
    <row r="35" spans="1:21" s="2" customFormat="1" ht="18" customHeight="1" x14ac:dyDescent="0.25">
      <c r="A35" s="103"/>
      <c r="B35" s="103" t="s">
        <v>158</v>
      </c>
      <c r="C35" s="92"/>
      <c r="D35" s="92">
        <v>568762119</v>
      </c>
      <c r="E35" s="76"/>
      <c r="F35" s="93"/>
      <c r="G35" s="93">
        <v>412767856.84999996</v>
      </c>
      <c r="H35" s="76"/>
      <c r="I35" s="94"/>
      <c r="J35" s="94">
        <v>2155602.2000000002</v>
      </c>
      <c r="K35" s="104"/>
      <c r="L35" s="95">
        <v>983685578.04999995</v>
      </c>
      <c r="M35" s="105"/>
      <c r="N35" s="163"/>
      <c r="O35" s="105"/>
      <c r="P35" s="105"/>
      <c r="Q35" s="105"/>
      <c r="R35" s="105"/>
      <c r="S35" s="105"/>
      <c r="T35" s="105"/>
      <c r="U35" s="105"/>
    </row>
    <row r="36" spans="1:21" x14ac:dyDescent="0.25">
      <c r="A36" s="75" t="s">
        <v>159</v>
      </c>
      <c r="B36" s="75" t="s">
        <v>160</v>
      </c>
      <c r="C36" s="89">
        <v>543913079</v>
      </c>
      <c r="D36" s="89"/>
      <c r="E36" s="75" t="s">
        <v>159</v>
      </c>
      <c r="F36" s="90">
        <v>138457074.25999999</v>
      </c>
      <c r="G36" s="90"/>
      <c r="H36" s="75" t="s">
        <v>159</v>
      </c>
      <c r="I36" s="85">
        <v>0</v>
      </c>
      <c r="J36" s="85"/>
      <c r="K36" s="87">
        <v>682370153.25999999</v>
      </c>
      <c r="L36" s="91"/>
      <c r="M36" s="81"/>
      <c r="N36" s="81"/>
      <c r="O36" s="81"/>
      <c r="P36" s="81"/>
      <c r="Q36" s="81"/>
      <c r="R36" s="81"/>
      <c r="S36" s="81"/>
      <c r="T36" s="81"/>
      <c r="U36" s="81"/>
    </row>
    <row r="37" spans="1:21" x14ac:dyDescent="0.25">
      <c r="A37" s="75" t="s">
        <v>161</v>
      </c>
      <c r="B37" s="75" t="s">
        <v>162</v>
      </c>
      <c r="C37" s="89">
        <v>0</v>
      </c>
      <c r="D37" s="89"/>
      <c r="E37" s="75" t="s">
        <v>161</v>
      </c>
      <c r="F37" s="90">
        <v>3312196.27</v>
      </c>
      <c r="G37" s="90"/>
      <c r="H37" s="75" t="s">
        <v>161</v>
      </c>
      <c r="I37" s="85">
        <v>0</v>
      </c>
      <c r="J37" s="85"/>
      <c r="K37" s="87">
        <v>3312196.27</v>
      </c>
      <c r="L37" s="91"/>
      <c r="M37" s="81"/>
      <c r="N37" s="81"/>
      <c r="O37" s="81"/>
      <c r="P37" s="81"/>
      <c r="Q37" s="81"/>
      <c r="R37" s="81"/>
      <c r="S37" s="81"/>
      <c r="T37" s="81"/>
      <c r="U37" s="81"/>
    </row>
    <row r="38" spans="1:21" s="2" customFormat="1" x14ac:dyDescent="0.25">
      <c r="A38" s="103"/>
      <c r="B38" s="103" t="s">
        <v>15</v>
      </c>
      <c r="C38" s="92"/>
      <c r="D38" s="92">
        <v>543913079</v>
      </c>
      <c r="E38" s="76"/>
      <c r="F38" s="93"/>
      <c r="G38" s="93">
        <v>141769270.53</v>
      </c>
      <c r="H38" s="76"/>
      <c r="I38" s="94"/>
      <c r="J38" s="94">
        <v>0</v>
      </c>
      <c r="K38" s="104"/>
      <c r="L38" s="95">
        <v>685682349.52999997</v>
      </c>
      <c r="M38" s="105"/>
      <c r="N38" s="105"/>
      <c r="O38" s="105"/>
      <c r="P38" s="105"/>
      <c r="Q38" s="105"/>
      <c r="R38" s="105"/>
      <c r="S38" s="105"/>
      <c r="T38" s="105"/>
      <c r="U38" s="105"/>
    </row>
    <row r="39" spans="1:21" x14ac:dyDescent="0.25">
      <c r="A39" s="75" t="s">
        <v>163</v>
      </c>
      <c r="B39" s="75" t="s">
        <v>164</v>
      </c>
      <c r="C39" s="89">
        <v>382268</v>
      </c>
      <c r="D39" s="89"/>
      <c r="E39" s="75" t="s">
        <v>163</v>
      </c>
      <c r="F39" s="90">
        <v>23957963.66</v>
      </c>
      <c r="G39" s="90"/>
      <c r="H39" s="75" t="s">
        <v>163</v>
      </c>
      <c r="I39" s="85">
        <v>79043.89</v>
      </c>
      <c r="J39" s="85"/>
      <c r="K39" s="87">
        <v>24419275.550000001</v>
      </c>
      <c r="L39" s="91"/>
      <c r="M39" s="81"/>
      <c r="N39" s="81"/>
      <c r="O39" s="81"/>
      <c r="P39" s="81"/>
      <c r="Q39" s="81"/>
      <c r="R39" s="81"/>
      <c r="S39" s="81"/>
      <c r="T39" s="81"/>
      <c r="U39" s="81"/>
    </row>
    <row r="40" spans="1:21" x14ac:dyDescent="0.25">
      <c r="A40" s="75" t="s">
        <v>165</v>
      </c>
      <c r="B40" s="75" t="s">
        <v>166</v>
      </c>
      <c r="C40" s="89">
        <v>0</v>
      </c>
      <c r="D40" s="89"/>
      <c r="E40" s="75" t="s">
        <v>165</v>
      </c>
      <c r="F40" s="90">
        <v>0</v>
      </c>
      <c r="G40" s="90"/>
      <c r="H40" s="75" t="s">
        <v>165</v>
      </c>
      <c r="I40" s="85">
        <v>0</v>
      </c>
      <c r="J40" s="85"/>
      <c r="K40" s="87">
        <v>0</v>
      </c>
      <c r="L40" s="91"/>
      <c r="M40" s="81"/>
      <c r="N40" s="81"/>
      <c r="O40" s="81"/>
      <c r="P40" s="81"/>
      <c r="Q40" s="81"/>
      <c r="R40" s="81"/>
      <c r="S40" s="81"/>
      <c r="T40" s="81"/>
      <c r="U40" s="81"/>
    </row>
    <row r="41" spans="1:21" x14ac:dyDescent="0.25">
      <c r="A41" s="75" t="s">
        <v>167</v>
      </c>
      <c r="B41" s="75" t="s">
        <v>168</v>
      </c>
      <c r="C41" s="89">
        <v>2735674</v>
      </c>
      <c r="D41" s="89"/>
      <c r="E41" s="75" t="s">
        <v>167</v>
      </c>
      <c r="F41" s="90">
        <v>6117094.7300000004</v>
      </c>
      <c r="G41" s="90"/>
      <c r="H41" s="75" t="s">
        <v>167</v>
      </c>
      <c r="I41" s="85">
        <v>87742.54</v>
      </c>
      <c r="J41" s="85"/>
      <c r="K41" s="87">
        <v>8940511.2699999996</v>
      </c>
      <c r="L41" s="91"/>
      <c r="M41" s="81"/>
      <c r="N41" s="81"/>
      <c r="O41" s="81"/>
      <c r="P41" s="81"/>
      <c r="Q41" s="81"/>
      <c r="R41" s="81"/>
      <c r="S41" s="81"/>
      <c r="T41" s="81"/>
      <c r="U41" s="81"/>
    </row>
    <row r="42" spans="1:21" x14ac:dyDescent="0.25">
      <c r="A42" s="75" t="s">
        <v>169</v>
      </c>
      <c r="B42" s="75" t="s">
        <v>16</v>
      </c>
      <c r="C42" s="89">
        <v>227044053</v>
      </c>
      <c r="D42" s="89"/>
      <c r="E42" s="75" t="s">
        <v>169</v>
      </c>
      <c r="F42" s="90">
        <v>-4886800</v>
      </c>
      <c r="G42" s="90"/>
      <c r="H42" s="75" t="s">
        <v>169</v>
      </c>
      <c r="I42" s="85">
        <v>0</v>
      </c>
      <c r="J42" s="85"/>
      <c r="K42" s="87">
        <v>222157253</v>
      </c>
      <c r="L42" s="91"/>
      <c r="M42" s="81"/>
      <c r="N42" s="81"/>
      <c r="O42" s="81"/>
      <c r="P42" s="81"/>
      <c r="Q42" s="81"/>
      <c r="R42" s="81"/>
      <c r="S42" s="81"/>
      <c r="T42" s="81"/>
      <c r="U42" s="81"/>
    </row>
    <row r="43" spans="1:21" x14ac:dyDescent="0.25">
      <c r="A43" s="75" t="s">
        <v>170</v>
      </c>
      <c r="B43" s="75" t="s">
        <v>171</v>
      </c>
      <c r="C43" s="89">
        <v>6192</v>
      </c>
      <c r="D43" s="89"/>
      <c r="E43" s="75" t="s">
        <v>170</v>
      </c>
      <c r="F43" s="90">
        <v>0</v>
      </c>
      <c r="G43" s="90"/>
      <c r="H43" s="75" t="s">
        <v>170</v>
      </c>
      <c r="I43" s="85">
        <v>0</v>
      </c>
      <c r="J43" s="85"/>
      <c r="K43" s="87">
        <v>6192</v>
      </c>
      <c r="L43" s="91"/>
      <c r="M43" s="81"/>
      <c r="N43" s="81"/>
      <c r="O43" s="81"/>
      <c r="P43" s="81"/>
      <c r="Q43" s="81"/>
      <c r="R43" s="81"/>
      <c r="S43" s="81"/>
      <c r="T43" s="81"/>
      <c r="U43" s="81"/>
    </row>
    <row r="44" spans="1:21" x14ac:dyDescent="0.25">
      <c r="A44" s="75"/>
      <c r="B44" s="76" t="s">
        <v>172</v>
      </c>
      <c r="C44" s="89"/>
      <c r="D44" s="92">
        <v>230168187</v>
      </c>
      <c r="E44" s="76"/>
      <c r="F44" s="90" t="s">
        <v>49</v>
      </c>
      <c r="G44" s="93">
        <v>25188258.390000001</v>
      </c>
      <c r="H44" s="76"/>
      <c r="I44" s="85"/>
      <c r="J44" s="94">
        <v>166786.43</v>
      </c>
      <c r="K44" s="87" t="s">
        <v>468</v>
      </c>
      <c r="L44" s="95">
        <v>255523231.81999999</v>
      </c>
      <c r="M44" s="111">
        <v>-60047.380000000005</v>
      </c>
      <c r="N44" s="81" t="s">
        <v>365</v>
      </c>
      <c r="O44" s="81"/>
      <c r="P44" s="81"/>
      <c r="Q44" s="81"/>
      <c r="R44" s="81"/>
      <c r="S44" s="81"/>
      <c r="T44" s="81"/>
      <c r="U44" s="81"/>
    </row>
    <row r="45" spans="1:21" x14ac:dyDescent="0.25">
      <c r="A45" s="75"/>
      <c r="B45" s="76"/>
      <c r="C45" s="89"/>
      <c r="D45" s="92"/>
      <c r="E45" s="76"/>
      <c r="F45" s="90" t="s">
        <v>49</v>
      </c>
      <c r="G45" s="93"/>
      <c r="H45" s="76"/>
      <c r="I45" s="85"/>
      <c r="J45" s="94"/>
      <c r="K45" s="87" t="s">
        <v>468</v>
      </c>
      <c r="L45" s="95"/>
      <c r="M45" s="81"/>
      <c r="N45" s="81"/>
      <c r="O45" s="81"/>
      <c r="P45" s="81"/>
      <c r="Q45" s="81"/>
      <c r="R45" s="81"/>
      <c r="S45" s="81"/>
      <c r="T45" s="81"/>
      <c r="U45" s="81"/>
    </row>
    <row r="46" spans="1:21" x14ac:dyDescent="0.25">
      <c r="A46" s="75"/>
      <c r="B46" s="76" t="s">
        <v>173</v>
      </c>
      <c r="C46" s="89"/>
      <c r="D46" s="89"/>
      <c r="E46" s="75"/>
      <c r="F46" s="90" t="s">
        <v>49</v>
      </c>
      <c r="G46" s="90"/>
      <c r="H46" s="75"/>
      <c r="I46" s="85"/>
      <c r="J46" s="85"/>
      <c r="K46" s="87" t="s">
        <v>468</v>
      </c>
      <c r="L46" s="91"/>
      <c r="M46" s="81"/>
      <c r="N46" s="81"/>
      <c r="O46" s="81"/>
      <c r="P46" s="81"/>
      <c r="Q46" s="81"/>
      <c r="R46" s="81"/>
      <c r="S46" s="81"/>
      <c r="T46" s="81"/>
      <c r="U46" s="81"/>
    </row>
    <row r="47" spans="1:21" x14ac:dyDescent="0.25">
      <c r="A47" s="75" t="s">
        <v>174</v>
      </c>
      <c r="B47" s="75" t="s">
        <v>175</v>
      </c>
      <c r="C47" s="89">
        <v>20177488</v>
      </c>
      <c r="D47" s="89"/>
      <c r="E47" s="75" t="s">
        <v>174</v>
      </c>
      <c r="F47" s="90">
        <v>21418073.489999998</v>
      </c>
      <c r="G47" s="90"/>
      <c r="H47" s="75" t="s">
        <v>174</v>
      </c>
      <c r="I47" s="85">
        <v>0</v>
      </c>
      <c r="J47" s="85"/>
      <c r="K47" s="87">
        <v>41595561.489999995</v>
      </c>
      <c r="L47" s="91"/>
      <c r="M47" s="81"/>
      <c r="N47" s="81"/>
      <c r="O47" s="81"/>
      <c r="P47" s="81"/>
      <c r="Q47" s="81"/>
      <c r="R47" s="81"/>
      <c r="S47" s="81"/>
      <c r="T47" s="81"/>
      <c r="U47" s="81"/>
    </row>
    <row r="48" spans="1:21" x14ac:dyDescent="0.25">
      <c r="A48" s="75" t="s">
        <v>176</v>
      </c>
      <c r="B48" s="75" t="s">
        <v>177</v>
      </c>
      <c r="C48" s="89">
        <v>122447916</v>
      </c>
      <c r="D48" s="89"/>
      <c r="E48" s="75" t="s">
        <v>176</v>
      </c>
      <c r="F48" s="90">
        <v>0</v>
      </c>
      <c r="G48" s="90"/>
      <c r="H48" s="75" t="s">
        <v>176</v>
      </c>
      <c r="I48" s="85">
        <v>0</v>
      </c>
      <c r="J48" s="85"/>
      <c r="K48" s="87">
        <v>122447916</v>
      </c>
      <c r="L48" s="91"/>
      <c r="M48" s="81"/>
      <c r="N48" s="81"/>
      <c r="O48" s="81"/>
      <c r="P48" s="81"/>
      <c r="Q48" s="81"/>
      <c r="R48" s="81"/>
      <c r="S48" s="81"/>
      <c r="T48" s="81"/>
      <c r="U48" s="81"/>
    </row>
    <row r="49" spans="1:21" x14ac:dyDescent="0.25">
      <c r="A49" s="75" t="s">
        <v>178</v>
      </c>
      <c r="B49" s="75" t="s">
        <v>179</v>
      </c>
      <c r="C49" s="89">
        <v>0</v>
      </c>
      <c r="D49" s="89"/>
      <c r="E49" s="75" t="s">
        <v>178</v>
      </c>
      <c r="F49" s="90">
        <v>0</v>
      </c>
      <c r="G49" s="90"/>
      <c r="H49" s="75" t="s">
        <v>178</v>
      </c>
      <c r="I49" s="85">
        <v>0</v>
      </c>
      <c r="J49" s="85"/>
      <c r="K49" s="87">
        <v>0</v>
      </c>
      <c r="L49" s="91"/>
      <c r="M49" s="81"/>
      <c r="N49" s="81"/>
      <c r="O49" s="81"/>
      <c r="P49" s="81"/>
      <c r="Q49" s="81"/>
      <c r="R49" s="81"/>
      <c r="S49" s="81"/>
      <c r="T49" s="81"/>
      <c r="U49" s="81"/>
    </row>
    <row r="50" spans="1:21" x14ac:dyDescent="0.25">
      <c r="A50" s="75" t="s">
        <v>180</v>
      </c>
      <c r="B50" s="75" t="s">
        <v>181</v>
      </c>
      <c r="C50" s="89">
        <v>0</v>
      </c>
      <c r="D50" s="89"/>
      <c r="E50" s="75" t="s">
        <v>180</v>
      </c>
      <c r="F50" s="90">
        <v>0</v>
      </c>
      <c r="G50" s="90"/>
      <c r="H50" s="75" t="s">
        <v>180</v>
      </c>
      <c r="I50" s="85">
        <v>0</v>
      </c>
      <c r="J50" s="85"/>
      <c r="K50" s="87">
        <v>0</v>
      </c>
      <c r="L50" s="91"/>
      <c r="M50" s="81"/>
      <c r="N50" s="81"/>
      <c r="O50" s="81"/>
      <c r="P50" s="81"/>
      <c r="Q50" s="81"/>
      <c r="R50" s="81"/>
      <c r="S50" s="81"/>
      <c r="T50" s="81"/>
      <c r="U50" s="81"/>
    </row>
    <row r="51" spans="1:21" x14ac:dyDescent="0.25">
      <c r="A51" s="75" t="s">
        <v>182</v>
      </c>
      <c r="B51" s="75" t="s">
        <v>183</v>
      </c>
      <c r="C51" s="89">
        <v>0</v>
      </c>
      <c r="D51" s="89"/>
      <c r="E51" s="75" t="s">
        <v>182</v>
      </c>
      <c r="F51" s="90">
        <v>535703661.18000001</v>
      </c>
      <c r="G51" s="90"/>
      <c r="H51" s="75" t="s">
        <v>182</v>
      </c>
      <c r="I51" s="214">
        <v>-49293.599999999999</v>
      </c>
      <c r="J51" s="85"/>
      <c r="K51" s="87">
        <v>535654367.57999998</v>
      </c>
      <c r="L51" s="91"/>
      <c r="M51" s="81"/>
      <c r="N51" s="81"/>
      <c r="O51" s="81"/>
      <c r="P51" s="81"/>
      <c r="Q51" s="81"/>
      <c r="R51" s="81"/>
      <c r="S51" s="81"/>
      <c r="T51" s="81"/>
      <c r="U51" s="81"/>
    </row>
    <row r="52" spans="1:21" x14ac:dyDescent="0.25">
      <c r="A52" s="75"/>
      <c r="B52" s="76" t="s">
        <v>184</v>
      </c>
      <c r="C52" s="89"/>
      <c r="D52" s="92">
        <v>142625404</v>
      </c>
      <c r="E52" s="75"/>
      <c r="F52" s="90" t="s">
        <v>49</v>
      </c>
      <c r="G52" s="93">
        <v>557121734.66999996</v>
      </c>
      <c r="H52" s="75"/>
      <c r="I52" s="85"/>
      <c r="J52" s="94">
        <v>-49293.599999999999</v>
      </c>
      <c r="K52" s="87"/>
      <c r="L52" s="95">
        <v>699697845.06999993</v>
      </c>
      <c r="M52" s="81"/>
      <c r="N52" s="81"/>
      <c r="O52" s="81"/>
      <c r="P52" s="81"/>
      <c r="Q52" s="81"/>
      <c r="R52" s="81"/>
      <c r="S52" s="81"/>
      <c r="T52" s="81"/>
      <c r="U52" s="81"/>
    </row>
    <row r="53" spans="1:21" x14ac:dyDescent="0.25">
      <c r="A53" s="75"/>
      <c r="B53" s="76"/>
      <c r="C53" s="89"/>
      <c r="D53" s="92"/>
      <c r="E53" s="75"/>
      <c r="F53" s="90" t="s">
        <v>49</v>
      </c>
      <c r="G53" s="93"/>
      <c r="H53" s="75"/>
      <c r="I53" s="85"/>
      <c r="J53" s="94"/>
      <c r="K53" s="87"/>
      <c r="L53" s="95"/>
      <c r="M53" s="81"/>
      <c r="N53" s="81"/>
      <c r="O53" s="81"/>
      <c r="P53" s="81"/>
      <c r="Q53" s="81"/>
      <c r="R53" s="81"/>
      <c r="S53" s="81"/>
      <c r="T53" s="81"/>
      <c r="U53" s="81"/>
    </row>
    <row r="54" spans="1:21" x14ac:dyDescent="0.25">
      <c r="A54" s="75"/>
      <c r="B54" s="76" t="s">
        <v>185</v>
      </c>
      <c r="C54" s="89"/>
      <c r="D54" s="89"/>
      <c r="E54" s="75"/>
      <c r="F54" s="90" t="s">
        <v>49</v>
      </c>
      <c r="G54" s="90"/>
      <c r="H54" s="75"/>
      <c r="I54" s="85"/>
      <c r="J54" s="85"/>
      <c r="K54" s="87"/>
      <c r="L54" s="91"/>
      <c r="M54" s="81"/>
      <c r="N54" s="81"/>
      <c r="O54" s="81"/>
      <c r="P54" s="81"/>
      <c r="Q54" s="81"/>
      <c r="R54" s="81"/>
      <c r="S54" s="81"/>
      <c r="T54" s="81"/>
      <c r="U54" s="81"/>
    </row>
    <row r="55" spans="1:21" x14ac:dyDescent="0.25">
      <c r="A55" s="75" t="s">
        <v>186</v>
      </c>
      <c r="B55" s="75" t="s">
        <v>187</v>
      </c>
      <c r="C55" s="89">
        <v>113653785</v>
      </c>
      <c r="D55" s="89"/>
      <c r="E55" s="75" t="s">
        <v>186</v>
      </c>
      <c r="F55" s="90">
        <v>11847180.25</v>
      </c>
      <c r="G55" s="90"/>
      <c r="H55" s="75" t="s">
        <v>186</v>
      </c>
      <c r="I55" s="85">
        <v>707614.15</v>
      </c>
      <c r="J55" s="85"/>
      <c r="K55" s="87">
        <v>126208579.40000001</v>
      </c>
      <c r="L55" s="91"/>
      <c r="M55" s="81"/>
      <c r="N55" s="81"/>
      <c r="O55" s="81"/>
      <c r="P55" s="81"/>
      <c r="Q55" s="81"/>
      <c r="R55" s="81"/>
      <c r="S55" s="81"/>
      <c r="T55" s="81"/>
      <c r="U55" s="81"/>
    </row>
    <row r="56" spans="1:21" x14ac:dyDescent="0.25">
      <c r="A56" s="75" t="s">
        <v>188</v>
      </c>
      <c r="B56" s="75" t="s">
        <v>189</v>
      </c>
      <c r="C56" s="89">
        <v>0</v>
      </c>
      <c r="D56" s="89"/>
      <c r="E56" s="75" t="s">
        <v>188</v>
      </c>
      <c r="F56" s="90">
        <v>0</v>
      </c>
      <c r="G56" s="90"/>
      <c r="H56" s="75" t="s">
        <v>188</v>
      </c>
      <c r="I56" s="85">
        <v>0</v>
      </c>
      <c r="J56" s="85"/>
      <c r="K56" s="87">
        <v>0</v>
      </c>
      <c r="L56" s="91"/>
      <c r="M56" s="81"/>
      <c r="N56" s="81"/>
      <c r="O56" s="81"/>
      <c r="P56" s="81"/>
      <c r="Q56" s="81"/>
      <c r="R56" s="81"/>
      <c r="S56" s="81"/>
      <c r="T56" s="81"/>
      <c r="U56" s="81"/>
    </row>
    <row r="57" spans="1:21" x14ac:dyDescent="0.25">
      <c r="A57" s="75" t="s">
        <v>190</v>
      </c>
      <c r="B57" s="75" t="s">
        <v>191</v>
      </c>
      <c r="C57" s="89">
        <v>519442059</v>
      </c>
      <c r="D57" s="89"/>
      <c r="E57" s="75" t="s">
        <v>190</v>
      </c>
      <c r="F57" s="90">
        <v>0</v>
      </c>
      <c r="G57" s="90"/>
      <c r="H57" s="75" t="s">
        <v>190</v>
      </c>
      <c r="I57" s="85">
        <v>0</v>
      </c>
      <c r="J57" s="85"/>
      <c r="K57" s="87">
        <v>519442059</v>
      </c>
      <c r="L57" s="91"/>
      <c r="M57" s="81"/>
      <c r="N57" s="81"/>
      <c r="O57" s="81"/>
      <c r="P57" s="81"/>
      <c r="Q57" s="81"/>
      <c r="R57" s="81"/>
      <c r="S57" s="81"/>
      <c r="T57" s="81"/>
      <c r="U57" s="81"/>
    </row>
    <row r="58" spans="1:21" x14ac:dyDescent="0.25">
      <c r="A58" s="75" t="s">
        <v>192</v>
      </c>
      <c r="B58" s="75" t="s">
        <v>193</v>
      </c>
      <c r="C58" s="89">
        <v>0</v>
      </c>
      <c r="D58" s="89"/>
      <c r="E58" s="75" t="s">
        <v>192</v>
      </c>
      <c r="F58" s="90">
        <v>0</v>
      </c>
      <c r="G58" s="90"/>
      <c r="H58" s="75" t="s">
        <v>192</v>
      </c>
      <c r="I58" s="85">
        <v>0</v>
      </c>
      <c r="J58" s="85"/>
      <c r="K58" s="87">
        <v>0</v>
      </c>
      <c r="L58" s="91"/>
      <c r="M58" s="81"/>
      <c r="N58" s="81"/>
      <c r="O58" s="81"/>
      <c r="P58" s="81"/>
      <c r="Q58" s="81"/>
      <c r="R58" s="81"/>
      <c r="S58" s="81"/>
      <c r="T58" s="81"/>
      <c r="U58" s="81"/>
    </row>
    <row r="59" spans="1:21" x14ac:dyDescent="0.25">
      <c r="A59" s="75"/>
      <c r="B59" s="76" t="s">
        <v>22</v>
      </c>
      <c r="C59" s="89"/>
      <c r="D59" s="92">
        <v>633095844</v>
      </c>
      <c r="E59" s="75"/>
      <c r="F59" s="90" t="s">
        <v>49</v>
      </c>
      <c r="G59" s="93">
        <v>11847180.25</v>
      </c>
      <c r="H59" s="75"/>
      <c r="I59" s="85"/>
      <c r="J59" s="94">
        <v>707614.15</v>
      </c>
      <c r="K59" s="87" t="s">
        <v>468</v>
      </c>
      <c r="L59" s="95">
        <v>645650638.39999998</v>
      </c>
      <c r="M59" s="81"/>
      <c r="N59" s="81"/>
      <c r="O59" s="81"/>
      <c r="P59" s="81"/>
      <c r="Q59" s="81"/>
      <c r="R59" s="81"/>
      <c r="S59" s="81"/>
      <c r="T59" s="81"/>
      <c r="U59" s="81"/>
    </row>
    <row r="60" spans="1:21" ht="13.8" x14ac:dyDescent="0.25">
      <c r="A60" s="75"/>
      <c r="B60" s="76"/>
      <c r="C60" s="82"/>
      <c r="D60" s="106"/>
      <c r="E60" s="107"/>
      <c r="F60" s="84"/>
      <c r="G60" s="108"/>
      <c r="H60" s="107"/>
      <c r="I60" s="85"/>
      <c r="J60" s="109"/>
      <c r="K60" s="87"/>
      <c r="L60" s="110"/>
      <c r="M60" s="111"/>
      <c r="N60" s="81"/>
      <c r="O60" s="81"/>
      <c r="P60" s="81"/>
      <c r="Q60" s="81"/>
      <c r="R60" s="81"/>
      <c r="S60" s="81"/>
      <c r="T60" s="81"/>
      <c r="U60" s="81"/>
    </row>
    <row r="61" spans="1:21" x14ac:dyDescent="0.25">
      <c r="A61" s="75"/>
      <c r="B61" s="112" t="s">
        <v>355</v>
      </c>
      <c r="C61" s="83"/>
      <c r="D61" s="113">
        <v>9885575008</v>
      </c>
      <c r="E61" s="114"/>
      <c r="F61" s="80" t="s">
        <v>49</v>
      </c>
      <c r="G61" s="115">
        <v>8423916214.9500017</v>
      </c>
      <c r="H61" s="114"/>
      <c r="I61" s="86"/>
      <c r="J61" s="116">
        <v>17181474.720000003</v>
      </c>
      <c r="K61" s="117" t="s">
        <v>468</v>
      </c>
      <c r="L61" s="118">
        <v>18326672697.670002</v>
      </c>
      <c r="M61" s="105" t="s">
        <v>194</v>
      </c>
      <c r="N61" s="81"/>
      <c r="O61" s="81"/>
      <c r="P61" s="81"/>
      <c r="Q61" s="81"/>
      <c r="R61" s="81"/>
      <c r="S61" s="81"/>
      <c r="T61" s="81"/>
      <c r="U61" s="81"/>
    </row>
    <row r="62" spans="1:21" x14ac:dyDescent="0.25">
      <c r="A62" s="75"/>
      <c r="B62" s="76"/>
      <c r="C62" s="82"/>
      <c r="D62" s="119"/>
      <c r="E62" s="75"/>
      <c r="F62" s="84"/>
      <c r="G62" s="120"/>
      <c r="H62" s="75"/>
      <c r="I62" s="85"/>
      <c r="J62" s="121"/>
      <c r="K62" s="87"/>
      <c r="L62" s="122"/>
      <c r="M62" s="81"/>
      <c r="N62" s="81"/>
      <c r="O62" s="81"/>
      <c r="P62" s="81"/>
      <c r="Q62" s="81"/>
      <c r="R62" s="81"/>
      <c r="S62" s="81"/>
      <c r="T62" s="81"/>
      <c r="U62" s="81"/>
    </row>
    <row r="63" spans="1:21" x14ac:dyDescent="0.25">
      <c r="A63" s="75"/>
      <c r="B63" s="75" t="s">
        <v>195</v>
      </c>
      <c r="C63" s="82"/>
      <c r="D63" s="82"/>
      <c r="E63" s="75"/>
      <c r="F63" s="84" t="s">
        <v>49</v>
      </c>
      <c r="G63" s="84"/>
      <c r="H63" s="75"/>
      <c r="I63" s="85"/>
      <c r="J63" s="123"/>
      <c r="K63" s="87" t="s">
        <v>468</v>
      </c>
      <c r="L63" s="124"/>
      <c r="M63" s="81"/>
      <c r="N63" s="81"/>
      <c r="O63" s="81"/>
      <c r="P63" s="81"/>
      <c r="Q63" s="81"/>
      <c r="R63" s="81"/>
      <c r="S63" s="81"/>
      <c r="T63" s="81"/>
      <c r="U63" s="81"/>
    </row>
    <row r="64" spans="1:21" x14ac:dyDescent="0.25">
      <c r="A64" s="75" t="s">
        <v>196</v>
      </c>
      <c r="B64" s="75" t="s">
        <v>197</v>
      </c>
      <c r="C64" s="82">
        <v>0</v>
      </c>
      <c r="D64" s="89"/>
      <c r="E64" s="75" t="s">
        <v>196</v>
      </c>
      <c r="F64" s="90">
        <v>0</v>
      </c>
      <c r="G64" s="90"/>
      <c r="H64" s="75" t="s">
        <v>196</v>
      </c>
      <c r="I64" s="85">
        <v>-5610684.46</v>
      </c>
      <c r="J64" s="85"/>
      <c r="K64" s="87">
        <v>-5610684.46</v>
      </c>
      <c r="L64" s="91"/>
      <c r="M64" s="81"/>
      <c r="N64" s="81"/>
      <c r="O64" s="81"/>
      <c r="P64" s="81"/>
      <c r="Q64" s="81"/>
      <c r="R64" s="81"/>
      <c r="S64" s="81"/>
      <c r="T64" s="81"/>
      <c r="U64" s="81"/>
    </row>
    <row r="65" spans="1:21" x14ac:dyDescent="0.25">
      <c r="A65" s="75" t="s">
        <v>198</v>
      </c>
      <c r="B65" s="75" t="s">
        <v>199</v>
      </c>
      <c r="C65" s="82">
        <v>-2316863919</v>
      </c>
      <c r="D65" s="89"/>
      <c r="E65" s="75" t="s">
        <v>198</v>
      </c>
      <c r="F65" s="90">
        <v>-713386580.5</v>
      </c>
      <c r="G65" s="90"/>
      <c r="H65" s="75" t="s">
        <v>198</v>
      </c>
      <c r="I65" s="85">
        <v>0</v>
      </c>
      <c r="J65" s="85"/>
      <c r="K65" s="87">
        <v>-3030250499.5</v>
      </c>
      <c r="L65" s="91"/>
      <c r="M65" s="81"/>
      <c r="N65" s="81"/>
      <c r="O65" s="81"/>
      <c r="P65" s="81"/>
      <c r="Q65" s="81"/>
      <c r="R65" s="81"/>
      <c r="S65" s="81"/>
      <c r="T65" s="81"/>
      <c r="U65" s="81"/>
    </row>
    <row r="66" spans="1:21" x14ac:dyDescent="0.25">
      <c r="A66" s="75" t="s">
        <v>200</v>
      </c>
      <c r="B66" s="75" t="s">
        <v>201</v>
      </c>
      <c r="C66" s="82">
        <v>-1148212748</v>
      </c>
      <c r="D66" s="89"/>
      <c r="E66" s="75" t="s">
        <v>200</v>
      </c>
      <c r="F66" s="90">
        <v>-4099444.06</v>
      </c>
      <c r="G66" s="90"/>
      <c r="H66" s="75" t="s">
        <v>200</v>
      </c>
      <c r="I66" s="85">
        <v>0</v>
      </c>
      <c r="J66" s="85"/>
      <c r="K66" s="87">
        <v>-1152312192.0599999</v>
      </c>
      <c r="L66" s="91"/>
      <c r="M66" s="81"/>
      <c r="N66" s="81"/>
      <c r="O66" s="81"/>
      <c r="P66" s="81"/>
      <c r="Q66" s="81"/>
      <c r="R66" s="81"/>
      <c r="S66" s="81"/>
      <c r="T66" s="81"/>
      <c r="U66" s="81"/>
    </row>
    <row r="67" spans="1:21" x14ac:dyDescent="0.25">
      <c r="A67" s="75" t="s">
        <v>202</v>
      </c>
      <c r="B67" s="75" t="s">
        <v>203</v>
      </c>
      <c r="C67" s="82">
        <v>864298494</v>
      </c>
      <c r="D67" s="89"/>
      <c r="E67" s="75" t="s">
        <v>202</v>
      </c>
      <c r="F67" s="90">
        <v>-1049822360.09</v>
      </c>
      <c r="G67" s="90"/>
      <c r="H67" s="75" t="s">
        <v>202</v>
      </c>
      <c r="I67" s="85">
        <v>231167.68</v>
      </c>
      <c r="J67" s="85"/>
      <c r="K67" s="87">
        <v>-185292698.41000003</v>
      </c>
      <c r="L67" s="91"/>
      <c r="M67" s="81"/>
      <c r="N67" s="81"/>
      <c r="O67" s="81"/>
      <c r="P67" s="81"/>
      <c r="Q67" s="81"/>
      <c r="R67" s="81"/>
      <c r="S67" s="81"/>
      <c r="T67" s="81"/>
      <c r="U67" s="81"/>
    </row>
    <row r="68" spans="1:21" x14ac:dyDescent="0.25">
      <c r="A68" s="75" t="s">
        <v>204</v>
      </c>
      <c r="B68" s="75" t="s">
        <v>205</v>
      </c>
      <c r="C68" s="82">
        <v>2612000</v>
      </c>
      <c r="D68" s="89"/>
      <c r="E68" s="75" t="s">
        <v>204</v>
      </c>
      <c r="F68" s="90">
        <v>0</v>
      </c>
      <c r="G68" s="90"/>
      <c r="H68" s="75" t="s">
        <v>204</v>
      </c>
      <c r="I68" s="85">
        <v>0</v>
      </c>
      <c r="J68" s="85"/>
      <c r="K68" s="87">
        <v>2612000</v>
      </c>
      <c r="L68" s="91"/>
      <c r="M68" s="81"/>
      <c r="N68" s="81"/>
      <c r="O68" s="81"/>
      <c r="P68" s="81"/>
      <c r="Q68" s="81"/>
      <c r="R68" s="81"/>
      <c r="S68" s="81"/>
      <c r="T68" s="81"/>
      <c r="U68" s="81"/>
    </row>
    <row r="69" spans="1:21" x14ac:dyDescent="0.25">
      <c r="A69" s="75" t="s">
        <v>206</v>
      </c>
      <c r="B69" s="75" t="s">
        <v>207</v>
      </c>
      <c r="C69" s="82">
        <v>0</v>
      </c>
      <c r="D69" s="89"/>
      <c r="E69" s="75" t="s">
        <v>206</v>
      </c>
      <c r="F69" s="90">
        <v>0</v>
      </c>
      <c r="G69" s="90"/>
      <c r="H69" s="75" t="s">
        <v>206</v>
      </c>
      <c r="I69" s="85">
        <v>0</v>
      </c>
      <c r="J69" s="85"/>
      <c r="K69" s="87">
        <v>0</v>
      </c>
      <c r="L69" s="91"/>
      <c r="M69" s="81"/>
      <c r="N69" s="81"/>
      <c r="O69" s="81"/>
      <c r="P69" s="81"/>
      <c r="Q69" s="81"/>
      <c r="R69" s="81"/>
      <c r="S69" s="81"/>
      <c r="T69" s="81"/>
      <c r="U69" s="81"/>
    </row>
    <row r="70" spans="1:21" x14ac:dyDescent="0.25">
      <c r="A70" s="75"/>
      <c r="B70" s="76" t="s">
        <v>208</v>
      </c>
      <c r="C70" s="82"/>
      <c r="D70" s="92">
        <v>-2598166173</v>
      </c>
      <c r="E70" s="75"/>
      <c r="F70" s="90"/>
      <c r="G70" s="93">
        <v>-1767308384.6500001</v>
      </c>
      <c r="H70" s="75"/>
      <c r="I70" s="85"/>
      <c r="J70" s="94">
        <v>-5379516.7800000003</v>
      </c>
      <c r="K70" s="87">
        <v>0</v>
      </c>
      <c r="L70" s="95">
        <v>-4370854074.4300003</v>
      </c>
      <c r="M70" s="111"/>
      <c r="N70" s="81"/>
      <c r="O70" s="81"/>
      <c r="P70" s="81"/>
      <c r="Q70" s="81"/>
      <c r="R70" s="81"/>
      <c r="S70" s="81"/>
      <c r="T70" s="81"/>
      <c r="U70" s="81"/>
    </row>
    <row r="71" spans="1:21" x14ac:dyDescent="0.25">
      <c r="A71" s="75"/>
      <c r="B71" s="75" t="s">
        <v>209</v>
      </c>
      <c r="C71" s="82"/>
      <c r="D71" s="89"/>
      <c r="E71" s="75"/>
      <c r="F71" s="90"/>
      <c r="G71" s="90"/>
      <c r="H71" s="75"/>
      <c r="I71" s="85"/>
      <c r="J71" s="85"/>
      <c r="K71" s="87">
        <v>0</v>
      </c>
      <c r="L71" s="91"/>
      <c r="M71" s="81"/>
      <c r="N71" s="81"/>
      <c r="O71" s="81"/>
      <c r="P71" s="81"/>
      <c r="Q71" s="81"/>
      <c r="R71" s="81"/>
      <c r="S71" s="81"/>
      <c r="T71" s="81"/>
      <c r="U71" s="81"/>
    </row>
    <row r="72" spans="1:21" x14ac:dyDescent="0.25">
      <c r="A72" s="75" t="s">
        <v>210</v>
      </c>
      <c r="B72" s="75" t="s">
        <v>32</v>
      </c>
      <c r="C72" s="82">
        <v>-3780000000</v>
      </c>
      <c r="D72" s="89"/>
      <c r="E72" s="75" t="s">
        <v>210</v>
      </c>
      <c r="F72" s="90">
        <v>-4065515416.1300001</v>
      </c>
      <c r="G72" s="90"/>
      <c r="H72" s="75" t="s">
        <v>210</v>
      </c>
      <c r="I72" s="85">
        <v>0</v>
      </c>
      <c r="J72" s="85"/>
      <c r="K72" s="87">
        <v>-7845515416.1300001</v>
      </c>
      <c r="L72" s="91"/>
      <c r="M72" s="81"/>
      <c r="N72" s="81"/>
      <c r="O72" s="81"/>
      <c r="P72" s="81"/>
      <c r="Q72" s="81"/>
      <c r="R72" s="81"/>
      <c r="S72" s="81"/>
      <c r="T72" s="81"/>
      <c r="U72" s="81"/>
    </row>
    <row r="73" spans="1:21" x14ac:dyDescent="0.25">
      <c r="A73" s="75" t="s">
        <v>211</v>
      </c>
      <c r="B73" s="75" t="s">
        <v>212</v>
      </c>
      <c r="C73" s="82">
        <v>0</v>
      </c>
      <c r="D73" s="89"/>
      <c r="E73" s="75" t="s">
        <v>211</v>
      </c>
      <c r="F73" s="90">
        <v>0</v>
      </c>
      <c r="G73" s="90"/>
      <c r="H73" s="75" t="s">
        <v>211</v>
      </c>
      <c r="I73" s="85">
        <v>0</v>
      </c>
      <c r="J73" s="85"/>
      <c r="K73" s="87">
        <v>0</v>
      </c>
      <c r="L73" s="91"/>
      <c r="M73" s="81"/>
      <c r="N73" s="81"/>
      <c r="O73" s="81"/>
      <c r="P73" s="81"/>
      <c r="Q73" s="81"/>
      <c r="R73" s="81"/>
      <c r="S73" s="81"/>
      <c r="T73" s="81"/>
      <c r="U73" s="81"/>
    </row>
    <row r="74" spans="1:21" x14ac:dyDescent="0.25">
      <c r="A74" s="75" t="s">
        <v>213</v>
      </c>
      <c r="B74" s="75" t="s">
        <v>214</v>
      </c>
      <c r="C74" s="82">
        <v>0</v>
      </c>
      <c r="D74" s="89"/>
      <c r="E74" s="75" t="s">
        <v>213</v>
      </c>
      <c r="F74" s="90">
        <v>0</v>
      </c>
      <c r="G74" s="90"/>
      <c r="H74" s="75" t="s">
        <v>213</v>
      </c>
      <c r="I74" s="85">
        <v>-8660000</v>
      </c>
      <c r="J74" s="85"/>
      <c r="K74" s="87">
        <v>-8660000</v>
      </c>
      <c r="L74" s="91"/>
      <c r="M74" s="81"/>
      <c r="N74" s="81"/>
      <c r="O74" s="81"/>
      <c r="P74" s="81"/>
      <c r="Q74" s="81"/>
      <c r="R74" s="81"/>
      <c r="S74" s="81"/>
      <c r="T74" s="81"/>
      <c r="U74" s="81"/>
    </row>
    <row r="75" spans="1:21" x14ac:dyDescent="0.25">
      <c r="A75" s="75" t="s">
        <v>215</v>
      </c>
      <c r="B75" s="75" t="s">
        <v>216</v>
      </c>
      <c r="C75" s="82">
        <v>-300000000</v>
      </c>
      <c r="D75" s="89"/>
      <c r="E75" s="75" t="s">
        <v>215</v>
      </c>
      <c r="F75" s="90">
        <v>0</v>
      </c>
      <c r="G75" s="90"/>
      <c r="H75" s="75" t="s">
        <v>215</v>
      </c>
      <c r="I75" s="85">
        <v>0</v>
      </c>
      <c r="J75" s="85"/>
      <c r="K75" s="87">
        <v>-300000000</v>
      </c>
      <c r="L75" s="91"/>
      <c r="M75" s="81"/>
      <c r="N75" s="81"/>
      <c r="O75" s="81"/>
      <c r="P75" s="81"/>
      <c r="Q75" s="81"/>
      <c r="R75" s="81"/>
      <c r="S75" s="81"/>
      <c r="T75" s="81"/>
      <c r="U75" s="81"/>
    </row>
    <row r="76" spans="1:21" x14ac:dyDescent="0.25">
      <c r="A76" s="75"/>
      <c r="B76" s="76" t="s">
        <v>217</v>
      </c>
      <c r="C76" s="82"/>
      <c r="D76" s="92">
        <v>-4080000000</v>
      </c>
      <c r="E76" s="75"/>
      <c r="F76" s="90"/>
      <c r="G76" s="93">
        <v>-4065515416.1300001</v>
      </c>
      <c r="H76" s="75"/>
      <c r="I76" s="85"/>
      <c r="J76" s="94">
        <v>-8660000</v>
      </c>
      <c r="K76" s="87">
        <v>0</v>
      </c>
      <c r="L76" s="95">
        <v>-8154175416.1300001</v>
      </c>
      <c r="M76" s="81"/>
      <c r="N76" s="81"/>
      <c r="O76" s="81"/>
      <c r="P76" s="81"/>
      <c r="Q76" s="81"/>
      <c r="R76" s="81"/>
      <c r="S76" s="81"/>
      <c r="T76" s="81"/>
      <c r="U76" s="81"/>
    </row>
    <row r="77" spans="1:21" x14ac:dyDescent="0.25">
      <c r="A77" s="75"/>
      <c r="B77" s="75" t="s">
        <v>24</v>
      </c>
      <c r="C77" s="82"/>
      <c r="D77" s="89"/>
      <c r="E77" s="75"/>
      <c r="F77" s="90"/>
      <c r="G77" s="90"/>
      <c r="H77" s="75"/>
      <c r="I77" s="85"/>
      <c r="J77" s="85"/>
      <c r="K77" s="87">
        <v>0</v>
      </c>
      <c r="L77" s="91"/>
      <c r="M77" s="81"/>
      <c r="N77" s="81"/>
      <c r="O77" s="81"/>
      <c r="P77" s="81"/>
      <c r="Q77" s="81"/>
      <c r="R77" s="81"/>
      <c r="S77" s="81"/>
      <c r="T77" s="81"/>
      <c r="U77" s="81"/>
    </row>
    <row r="78" spans="1:21" x14ac:dyDescent="0.25">
      <c r="A78" s="75" t="s">
        <v>218</v>
      </c>
      <c r="B78" s="75" t="s">
        <v>219</v>
      </c>
      <c r="C78" s="82">
        <v>-749213305</v>
      </c>
      <c r="D78" s="89"/>
      <c r="E78" s="75" t="s">
        <v>218</v>
      </c>
      <c r="F78" s="90">
        <v>0</v>
      </c>
      <c r="G78" s="90"/>
      <c r="H78" s="75" t="s">
        <v>218</v>
      </c>
      <c r="I78" s="85">
        <v>0</v>
      </c>
      <c r="J78" s="85"/>
      <c r="K78" s="87">
        <v>-749213305</v>
      </c>
      <c r="L78" s="91"/>
      <c r="M78" s="81"/>
      <c r="N78" s="81"/>
      <c r="O78" s="81"/>
      <c r="P78" s="81"/>
      <c r="Q78" s="81"/>
      <c r="R78" s="81"/>
      <c r="S78" s="81"/>
      <c r="T78" s="81"/>
      <c r="U78" s="81"/>
    </row>
    <row r="79" spans="1:21" s="2" customFormat="1" x14ac:dyDescent="0.25">
      <c r="A79" s="103"/>
      <c r="B79" s="103" t="s">
        <v>25</v>
      </c>
      <c r="C79" s="125"/>
      <c r="D79" s="92">
        <v>-749213305</v>
      </c>
      <c r="E79" s="76"/>
      <c r="F79" s="93"/>
      <c r="G79" s="93">
        <v>0</v>
      </c>
      <c r="H79" s="76"/>
      <c r="I79" s="94"/>
      <c r="J79" s="94">
        <v>0</v>
      </c>
      <c r="K79" s="104"/>
      <c r="L79" s="95">
        <v>-974015874.10000002</v>
      </c>
      <c r="M79" s="105" t="s">
        <v>356</v>
      </c>
      <c r="N79" s="105"/>
      <c r="O79" s="105"/>
      <c r="P79" s="105"/>
      <c r="Q79" s="105"/>
      <c r="R79" s="105"/>
      <c r="S79" s="105"/>
      <c r="T79" s="105"/>
      <c r="U79" s="105"/>
    </row>
    <row r="80" spans="1:21" x14ac:dyDescent="0.25">
      <c r="A80" s="75" t="s">
        <v>220</v>
      </c>
      <c r="B80" s="75" t="s">
        <v>221</v>
      </c>
      <c r="C80" s="82">
        <v>-311192463</v>
      </c>
      <c r="D80" s="89"/>
      <c r="E80" s="75" t="s">
        <v>220</v>
      </c>
      <c r="F80" s="90">
        <v>-451259197.89999998</v>
      </c>
      <c r="G80" s="90"/>
      <c r="H80" s="75" t="s">
        <v>220</v>
      </c>
      <c r="I80" s="85">
        <v>-2544996.2999999998</v>
      </c>
      <c r="J80" s="85"/>
      <c r="K80" s="87">
        <v>-764996657.19999993</v>
      </c>
      <c r="L80" s="91"/>
      <c r="M80" s="81"/>
      <c r="N80" s="81"/>
      <c r="O80" s="81"/>
      <c r="P80" s="81"/>
      <c r="Q80" s="81"/>
      <c r="R80" s="81"/>
      <c r="S80" s="81"/>
      <c r="T80" s="81"/>
      <c r="U80" s="81"/>
    </row>
    <row r="81" spans="1:21" s="69" customFormat="1" x14ac:dyDescent="0.25">
      <c r="A81" s="75" t="s">
        <v>222</v>
      </c>
      <c r="B81" s="75" t="s">
        <v>223</v>
      </c>
      <c r="C81" s="89">
        <v>0</v>
      </c>
      <c r="D81" s="89"/>
      <c r="E81" s="75" t="s">
        <v>222</v>
      </c>
      <c r="F81" s="90">
        <v>-9253694.2699999996</v>
      </c>
      <c r="G81" s="90"/>
      <c r="H81" s="75" t="s">
        <v>222</v>
      </c>
      <c r="I81" s="85">
        <v>-30235.84</v>
      </c>
      <c r="J81" s="85"/>
      <c r="K81" s="87">
        <v>-9283930.1099999994</v>
      </c>
      <c r="L81" s="91"/>
      <c r="M81" s="81"/>
      <c r="N81" s="81"/>
      <c r="O81" s="81"/>
      <c r="P81" s="81"/>
      <c r="Q81" s="81"/>
      <c r="R81" s="81"/>
      <c r="S81" s="81"/>
      <c r="T81" s="81"/>
      <c r="U81" s="81"/>
    </row>
    <row r="82" spans="1:21" x14ac:dyDescent="0.25">
      <c r="A82" s="75" t="s">
        <v>224</v>
      </c>
      <c r="B82" s="75" t="s">
        <v>225</v>
      </c>
      <c r="C82" s="82">
        <v>-41885178</v>
      </c>
      <c r="D82" s="89"/>
      <c r="E82" s="75" t="s">
        <v>224</v>
      </c>
      <c r="F82" s="90">
        <v>-51109143.700000003</v>
      </c>
      <c r="G82" s="90"/>
      <c r="H82" s="75" t="s">
        <v>224</v>
      </c>
      <c r="I82" s="85">
        <v>-77721.94</v>
      </c>
      <c r="J82" s="85"/>
      <c r="K82" s="87">
        <v>-93072043.640000001</v>
      </c>
      <c r="L82" s="91"/>
      <c r="M82" s="81"/>
      <c r="N82" s="81"/>
      <c r="O82" s="81"/>
      <c r="P82" s="81"/>
      <c r="Q82" s="81"/>
      <c r="R82" s="81"/>
      <c r="S82" s="81"/>
      <c r="T82" s="81"/>
      <c r="U82" s="81"/>
    </row>
    <row r="83" spans="1:21" x14ac:dyDescent="0.25">
      <c r="A83" s="75" t="s">
        <v>226</v>
      </c>
      <c r="B83" s="75" t="s">
        <v>227</v>
      </c>
      <c r="C83" s="82">
        <v>-277589325</v>
      </c>
      <c r="D83" s="89"/>
      <c r="E83" s="75" t="s">
        <v>226</v>
      </c>
      <c r="F83" s="90">
        <v>0</v>
      </c>
      <c r="G83" s="90"/>
      <c r="H83" s="75" t="s">
        <v>226</v>
      </c>
      <c r="I83" s="85">
        <v>0</v>
      </c>
      <c r="J83" s="85"/>
      <c r="K83" s="87">
        <v>-277589325</v>
      </c>
      <c r="L83" s="91"/>
      <c r="M83" s="81"/>
      <c r="N83" s="81"/>
      <c r="O83" s="81"/>
      <c r="P83" s="81"/>
      <c r="Q83" s="81"/>
      <c r="R83" s="81"/>
      <c r="S83" s="81"/>
      <c r="T83" s="81"/>
      <c r="U83" s="81"/>
    </row>
    <row r="84" spans="1:21" s="2" customFormat="1" ht="13.5" customHeight="1" x14ac:dyDescent="0.25">
      <c r="A84" s="76"/>
      <c r="B84" s="103" t="s">
        <v>221</v>
      </c>
      <c r="C84" s="125"/>
      <c r="D84" s="92">
        <v>-630666966</v>
      </c>
      <c r="E84" s="76"/>
      <c r="F84" s="93"/>
      <c r="G84" s="93">
        <v>-511622035.86999995</v>
      </c>
      <c r="H84" s="76"/>
      <c r="I84" s="94"/>
      <c r="J84" s="94">
        <v>-2652954.0799999996</v>
      </c>
      <c r="K84" s="104"/>
      <c r="L84" s="95">
        <v>-1144941955.9499998</v>
      </c>
      <c r="M84" s="105"/>
      <c r="N84" s="105"/>
      <c r="O84" s="105"/>
      <c r="P84" s="105"/>
      <c r="Q84" s="105"/>
      <c r="R84" s="105"/>
      <c r="S84" s="105"/>
      <c r="T84" s="105"/>
      <c r="U84" s="105"/>
    </row>
    <row r="85" spans="1:21" ht="14.25" customHeight="1" x14ac:dyDescent="0.25">
      <c r="A85" s="75" t="s">
        <v>228</v>
      </c>
      <c r="B85" s="75" t="s">
        <v>229</v>
      </c>
      <c r="C85" s="82">
        <v>0</v>
      </c>
      <c r="D85" s="89"/>
      <c r="E85" s="75" t="s">
        <v>228</v>
      </c>
      <c r="F85" s="90">
        <v>0</v>
      </c>
      <c r="G85" s="90"/>
      <c r="H85" s="75" t="s">
        <v>228</v>
      </c>
      <c r="I85" s="85">
        <v>0</v>
      </c>
      <c r="J85" s="85"/>
      <c r="K85" s="87">
        <v>0</v>
      </c>
      <c r="L85" s="91"/>
      <c r="M85" s="81"/>
      <c r="N85" s="81"/>
      <c r="O85" s="81"/>
      <c r="P85" s="81"/>
      <c r="Q85" s="81"/>
      <c r="R85" s="81"/>
      <c r="S85" s="81"/>
      <c r="T85" s="81"/>
      <c r="U85" s="81"/>
    </row>
    <row r="86" spans="1:21" ht="14.25" customHeight="1" x14ac:dyDescent="0.25">
      <c r="A86" s="75" t="s">
        <v>230</v>
      </c>
      <c r="B86" s="75" t="s">
        <v>231</v>
      </c>
      <c r="C86" s="82">
        <v>0</v>
      </c>
      <c r="D86" s="89"/>
      <c r="E86" s="75" t="s">
        <v>230</v>
      </c>
      <c r="F86" s="90">
        <v>0</v>
      </c>
      <c r="G86" s="90"/>
      <c r="H86" s="75" t="s">
        <v>230</v>
      </c>
      <c r="I86" s="85">
        <v>0</v>
      </c>
      <c r="J86" s="85"/>
      <c r="K86" s="87">
        <v>0</v>
      </c>
      <c r="L86" s="91"/>
      <c r="M86" s="81"/>
      <c r="N86" s="81"/>
      <c r="O86" s="81"/>
      <c r="P86" s="81"/>
      <c r="Q86" s="81"/>
      <c r="R86" s="81"/>
      <c r="S86" s="81"/>
      <c r="T86" s="81"/>
      <c r="U86" s="81"/>
    </row>
    <row r="87" spans="1:21" ht="12" customHeight="1" x14ac:dyDescent="0.25">
      <c r="A87" s="75" t="s">
        <v>232</v>
      </c>
      <c r="B87" s="75" t="s">
        <v>233</v>
      </c>
      <c r="C87" s="82">
        <v>-35420104</v>
      </c>
      <c r="D87" s="89"/>
      <c r="E87" s="75" t="s">
        <v>232</v>
      </c>
      <c r="F87" s="90">
        <v>-35201743.920000002</v>
      </c>
      <c r="G87" s="90"/>
      <c r="H87" s="75" t="s">
        <v>232</v>
      </c>
      <c r="I87" s="85">
        <v>0</v>
      </c>
      <c r="J87" s="85"/>
      <c r="K87" s="87">
        <v>-70621847.920000002</v>
      </c>
      <c r="L87" s="91"/>
      <c r="M87" s="81"/>
      <c r="N87" s="81"/>
      <c r="O87" s="81"/>
      <c r="P87" s="81"/>
      <c r="Q87" s="81"/>
      <c r="R87" s="81"/>
      <c r="S87" s="81"/>
      <c r="T87" s="81"/>
      <c r="U87" s="81"/>
    </row>
    <row r="88" spans="1:21" x14ac:dyDescent="0.25">
      <c r="A88" s="75" t="s">
        <v>234</v>
      </c>
      <c r="B88" s="75" t="s">
        <v>235</v>
      </c>
      <c r="C88" s="82">
        <v>0</v>
      </c>
      <c r="D88" s="89"/>
      <c r="E88" s="75" t="s">
        <v>234</v>
      </c>
      <c r="F88" s="90">
        <v>0</v>
      </c>
      <c r="G88" s="90"/>
      <c r="H88" s="75" t="s">
        <v>234</v>
      </c>
      <c r="I88" s="85">
        <v>0</v>
      </c>
      <c r="J88" s="85"/>
      <c r="K88" s="87">
        <v>0</v>
      </c>
      <c r="L88" s="91"/>
      <c r="M88" s="81"/>
      <c r="N88" s="81"/>
      <c r="O88" s="81"/>
      <c r="P88" s="81"/>
      <c r="Q88" s="81"/>
      <c r="R88" s="81"/>
      <c r="S88" s="81"/>
      <c r="T88" s="81"/>
      <c r="U88" s="81"/>
    </row>
    <row r="89" spans="1:21" x14ac:dyDescent="0.25">
      <c r="A89" s="75" t="s">
        <v>236</v>
      </c>
      <c r="B89" s="75" t="s">
        <v>237</v>
      </c>
      <c r="C89" s="82">
        <v>0</v>
      </c>
      <c r="D89" s="89"/>
      <c r="E89" s="75" t="s">
        <v>236</v>
      </c>
      <c r="F89" s="90">
        <v>0</v>
      </c>
      <c r="G89" s="90"/>
      <c r="H89" s="75" t="s">
        <v>236</v>
      </c>
      <c r="I89" s="85">
        <v>-2565</v>
      </c>
      <c r="J89" s="85"/>
      <c r="K89" s="87">
        <v>-2565</v>
      </c>
      <c r="L89" s="91"/>
      <c r="M89" s="81"/>
      <c r="N89" s="81"/>
      <c r="O89" s="81"/>
      <c r="P89" s="81"/>
      <c r="Q89" s="81"/>
      <c r="R89" s="81"/>
      <c r="S89" s="81"/>
      <c r="T89" s="81"/>
      <c r="U89" s="81"/>
    </row>
    <row r="90" spans="1:21" s="2" customFormat="1" ht="13.5" customHeight="1" x14ac:dyDescent="0.25">
      <c r="A90" s="103"/>
      <c r="B90" s="103" t="s">
        <v>27</v>
      </c>
      <c r="C90" s="125"/>
      <c r="D90" s="92">
        <v>-35420104</v>
      </c>
      <c r="E90" s="76"/>
      <c r="F90" s="93"/>
      <c r="G90" s="93">
        <v>-35201743.920000002</v>
      </c>
      <c r="H90" s="76"/>
      <c r="I90" s="94"/>
      <c r="J90" s="94">
        <v>-2565</v>
      </c>
      <c r="K90" s="104"/>
      <c r="L90" s="95">
        <v>-70624412.920000002</v>
      </c>
      <c r="M90" s="105"/>
      <c r="N90" s="105"/>
      <c r="O90" s="105"/>
      <c r="P90" s="105"/>
      <c r="Q90" s="105"/>
      <c r="R90" s="105"/>
      <c r="S90" s="105"/>
      <c r="T90" s="105"/>
      <c r="U90" s="105"/>
    </row>
    <row r="91" spans="1:21" ht="14.25" customHeight="1" x14ac:dyDescent="0.25">
      <c r="A91" s="75" t="s">
        <v>238</v>
      </c>
      <c r="B91" s="75" t="s">
        <v>239</v>
      </c>
      <c r="C91" s="82">
        <v>-55671431</v>
      </c>
      <c r="D91" s="89"/>
      <c r="E91" s="75" t="s">
        <v>238</v>
      </c>
      <c r="F91" s="90">
        <v>-40396941.43</v>
      </c>
      <c r="G91" s="90"/>
      <c r="H91" s="75" t="s">
        <v>238</v>
      </c>
      <c r="I91" s="85">
        <v>-226833.81</v>
      </c>
      <c r="J91" s="85"/>
      <c r="K91" s="87">
        <v>-96295206.24000001</v>
      </c>
      <c r="L91" s="91"/>
      <c r="M91" s="81"/>
      <c r="N91" s="81"/>
      <c r="O91" s="81"/>
      <c r="P91" s="81"/>
      <c r="Q91" s="81"/>
      <c r="R91" s="81"/>
      <c r="S91" s="81"/>
      <c r="T91" s="81"/>
      <c r="U91" s="81"/>
    </row>
    <row r="92" spans="1:21" s="2" customFormat="1" ht="13.5" customHeight="1" x14ac:dyDescent="0.25">
      <c r="A92" s="103"/>
      <c r="B92" s="103" t="s">
        <v>240</v>
      </c>
      <c r="C92" s="125"/>
      <c r="D92" s="92">
        <v>-55671431</v>
      </c>
      <c r="E92" s="76"/>
      <c r="F92" s="93"/>
      <c r="G92" s="93">
        <v>-40396941.43</v>
      </c>
      <c r="H92" s="76"/>
      <c r="I92" s="94"/>
      <c r="J92" s="94">
        <v>-226833.81</v>
      </c>
      <c r="K92" s="104"/>
      <c r="L92" s="95">
        <v>-96295206.24000001</v>
      </c>
      <c r="M92" s="105"/>
      <c r="N92" s="105"/>
      <c r="O92" s="105"/>
      <c r="P92" s="105"/>
      <c r="Q92" s="105"/>
      <c r="R92" s="105"/>
      <c r="S92" s="105"/>
      <c r="T92" s="105"/>
      <c r="U92" s="105"/>
    </row>
    <row r="93" spans="1:21" x14ac:dyDescent="0.25">
      <c r="A93" s="75" t="s">
        <v>241</v>
      </c>
      <c r="B93" s="75" t="s">
        <v>242</v>
      </c>
      <c r="C93" s="82">
        <v>-7410</v>
      </c>
      <c r="D93" s="89"/>
      <c r="E93" s="75" t="s">
        <v>241</v>
      </c>
      <c r="F93" s="90">
        <v>0</v>
      </c>
      <c r="G93" s="90"/>
      <c r="H93" s="75" t="s">
        <v>241</v>
      </c>
      <c r="I93" s="85">
        <v>0</v>
      </c>
      <c r="J93" s="85"/>
      <c r="K93" s="87">
        <v>-7410</v>
      </c>
      <c r="L93" s="91"/>
      <c r="M93" s="81"/>
      <c r="N93" s="81"/>
      <c r="O93" s="81"/>
      <c r="P93" s="81"/>
      <c r="Q93" s="81"/>
      <c r="R93" s="81"/>
      <c r="S93" s="81"/>
      <c r="T93" s="81"/>
      <c r="U93" s="81"/>
    </row>
    <row r="94" spans="1:21" s="69" customFormat="1" x14ac:dyDescent="0.25">
      <c r="A94" s="75" t="s">
        <v>243</v>
      </c>
      <c r="B94" s="75" t="s">
        <v>244</v>
      </c>
      <c r="C94" s="89">
        <v>0</v>
      </c>
      <c r="D94" s="89"/>
      <c r="E94" s="75" t="s">
        <v>243</v>
      </c>
      <c r="F94" s="90">
        <v>0</v>
      </c>
      <c r="G94" s="90"/>
      <c r="H94" s="75" t="s">
        <v>243</v>
      </c>
      <c r="I94" s="85">
        <v>0</v>
      </c>
      <c r="J94" s="85"/>
      <c r="K94" s="87">
        <v>0</v>
      </c>
      <c r="L94" s="91"/>
      <c r="M94" s="81"/>
      <c r="N94" s="81"/>
      <c r="O94" s="81"/>
      <c r="P94" s="81"/>
      <c r="Q94" s="81"/>
      <c r="R94" s="81"/>
      <c r="S94" s="81"/>
      <c r="T94" s="81"/>
      <c r="U94" s="81"/>
    </row>
    <row r="95" spans="1:21" s="2" customFormat="1" x14ac:dyDescent="0.25">
      <c r="A95" s="103"/>
      <c r="B95" s="103" t="s">
        <v>242</v>
      </c>
      <c r="C95" s="125"/>
      <c r="D95" s="92">
        <v>-7410</v>
      </c>
      <c r="E95" s="76"/>
      <c r="F95" s="93"/>
      <c r="G95" s="93">
        <v>0</v>
      </c>
      <c r="H95" s="76"/>
      <c r="I95" s="94"/>
      <c r="J95" s="94">
        <v>0</v>
      </c>
      <c r="K95" s="104"/>
      <c r="L95" s="95">
        <v>-7410</v>
      </c>
      <c r="M95" s="105"/>
      <c r="N95" s="105"/>
      <c r="O95" s="105"/>
      <c r="P95" s="105"/>
      <c r="Q95" s="105"/>
      <c r="R95" s="105"/>
      <c r="S95" s="105"/>
      <c r="T95" s="105"/>
      <c r="U95" s="105"/>
    </row>
    <row r="96" spans="1:21" x14ac:dyDescent="0.25">
      <c r="A96" s="75" t="s">
        <v>245</v>
      </c>
      <c r="B96" s="75" t="s">
        <v>246</v>
      </c>
      <c r="C96" s="82">
        <v>0</v>
      </c>
      <c r="D96" s="89"/>
      <c r="E96" s="75" t="s">
        <v>245</v>
      </c>
      <c r="F96" s="90">
        <v>-622238977.97000003</v>
      </c>
      <c r="G96" s="90"/>
      <c r="H96" s="75" t="s">
        <v>245</v>
      </c>
      <c r="I96" s="85">
        <v>0</v>
      </c>
      <c r="J96" s="85"/>
      <c r="K96" s="87">
        <v>-622238977.97000003</v>
      </c>
      <c r="L96" s="91"/>
      <c r="M96" s="81"/>
      <c r="N96" s="81"/>
      <c r="O96" s="81"/>
      <c r="P96" s="81"/>
      <c r="Q96" s="81"/>
      <c r="R96" s="81"/>
      <c r="S96" s="81"/>
      <c r="T96" s="81"/>
      <c r="U96" s="81"/>
    </row>
    <row r="97" spans="1:21" s="2" customFormat="1" x14ac:dyDescent="0.25">
      <c r="A97" s="103"/>
      <c r="B97" s="103" t="s">
        <v>33</v>
      </c>
      <c r="C97" s="125"/>
      <c r="D97" s="92">
        <v>0</v>
      </c>
      <c r="E97" s="76"/>
      <c r="F97" s="93"/>
      <c r="G97" s="93">
        <v>-622238977.97000003</v>
      </c>
      <c r="H97" s="76"/>
      <c r="I97" s="94"/>
      <c r="J97" s="94">
        <v>0</v>
      </c>
      <c r="K97" s="104"/>
      <c r="L97" s="95">
        <v>-622238977.97000003</v>
      </c>
      <c r="M97" s="105"/>
      <c r="N97" s="105"/>
      <c r="O97" s="105"/>
      <c r="P97" s="105"/>
      <c r="Q97" s="105"/>
      <c r="R97" s="105"/>
      <c r="S97" s="105"/>
      <c r="T97" s="105"/>
      <c r="U97" s="105"/>
    </row>
    <row r="98" spans="1:21" x14ac:dyDescent="0.25">
      <c r="C98" s="126"/>
      <c r="D98" s="127"/>
      <c r="E98" s="69"/>
      <c r="F98" s="128"/>
      <c r="G98" s="128"/>
      <c r="H98" s="69"/>
      <c r="I98" s="129"/>
      <c r="J98" s="129"/>
      <c r="K98" s="130"/>
      <c r="L98" s="130"/>
    </row>
    <row r="99" spans="1:21" s="2" customFormat="1" x14ac:dyDescent="0.25">
      <c r="B99" s="2" t="s">
        <v>247</v>
      </c>
      <c r="C99" s="131"/>
      <c r="D99" s="132">
        <v>-1472435768</v>
      </c>
      <c r="E99" s="133"/>
      <c r="F99" s="134"/>
      <c r="G99" s="135">
        <v>-854609047</v>
      </c>
      <c r="H99" s="133"/>
      <c r="I99" s="136"/>
      <c r="J99" s="137">
        <v>0</v>
      </c>
      <c r="K99" s="138"/>
      <c r="L99" s="139">
        <v>-2327044815</v>
      </c>
    </row>
    <row r="100" spans="1:21" x14ac:dyDescent="0.25">
      <c r="A100" s="75" t="s">
        <v>248</v>
      </c>
      <c r="B100" s="75" t="s">
        <v>249</v>
      </c>
      <c r="C100" s="82">
        <v>0</v>
      </c>
      <c r="D100" s="83"/>
      <c r="E100" s="75" t="s">
        <v>248</v>
      </c>
      <c r="F100" s="84">
        <v>0</v>
      </c>
      <c r="G100" s="80"/>
      <c r="H100" s="75" t="s">
        <v>248</v>
      </c>
      <c r="I100" s="85">
        <v>0</v>
      </c>
      <c r="J100" s="86"/>
      <c r="K100" s="87">
        <v>0</v>
      </c>
      <c r="L100" s="88"/>
      <c r="M100" s="81"/>
      <c r="N100" s="81"/>
      <c r="O100" s="81"/>
      <c r="P100" s="81"/>
      <c r="Q100" s="81"/>
      <c r="R100" s="81"/>
      <c r="S100" s="81"/>
      <c r="T100" s="81"/>
      <c r="U100" s="81"/>
    </row>
    <row r="101" spans="1:21" x14ac:dyDescent="0.25">
      <c r="A101" s="75" t="s">
        <v>250</v>
      </c>
      <c r="B101" s="75" t="s">
        <v>251</v>
      </c>
      <c r="C101" s="82">
        <v>0</v>
      </c>
      <c r="D101" s="83"/>
      <c r="E101" s="75" t="s">
        <v>250</v>
      </c>
      <c r="F101" s="84">
        <v>0</v>
      </c>
      <c r="G101" s="80"/>
      <c r="H101" s="75" t="s">
        <v>250</v>
      </c>
      <c r="I101" s="85">
        <v>0</v>
      </c>
      <c r="J101" s="86"/>
      <c r="K101" s="87">
        <v>0</v>
      </c>
      <c r="L101" s="88"/>
      <c r="M101" s="81"/>
      <c r="N101" s="81"/>
      <c r="O101" s="81"/>
      <c r="P101" s="81"/>
      <c r="Q101" s="81"/>
      <c r="R101" s="81"/>
      <c r="S101" s="81"/>
      <c r="T101" s="81"/>
      <c r="U101" s="81"/>
    </row>
    <row r="102" spans="1:21" x14ac:dyDescent="0.25">
      <c r="A102" s="75" t="s">
        <v>252</v>
      </c>
      <c r="B102" s="75" t="s">
        <v>253</v>
      </c>
      <c r="C102" s="82">
        <v>0</v>
      </c>
      <c r="D102" s="83"/>
      <c r="E102" s="75" t="s">
        <v>252</v>
      </c>
      <c r="F102" s="84">
        <v>0</v>
      </c>
      <c r="G102" s="80"/>
      <c r="H102" s="75" t="s">
        <v>252</v>
      </c>
      <c r="I102" s="85">
        <v>0</v>
      </c>
      <c r="J102" s="86"/>
      <c r="K102" s="87">
        <v>0</v>
      </c>
      <c r="L102" s="88"/>
      <c r="M102" s="81"/>
      <c r="N102" s="81"/>
      <c r="O102" s="81"/>
      <c r="P102" s="81"/>
      <c r="Q102" s="81"/>
      <c r="R102" s="81"/>
      <c r="S102" s="81"/>
      <c r="T102" s="81"/>
      <c r="U102" s="81"/>
    </row>
    <row r="103" spans="1:21" x14ac:dyDescent="0.25">
      <c r="A103" s="75" t="s">
        <v>254</v>
      </c>
      <c r="B103" s="75" t="s">
        <v>255</v>
      </c>
      <c r="C103" s="82">
        <v>-1472435768</v>
      </c>
      <c r="D103" s="83"/>
      <c r="E103" s="75" t="s">
        <v>254</v>
      </c>
      <c r="F103" s="84">
        <v>-854609047</v>
      </c>
      <c r="G103" s="80"/>
      <c r="H103" s="75" t="s">
        <v>254</v>
      </c>
      <c r="I103" s="85">
        <v>0</v>
      </c>
      <c r="J103" s="86"/>
      <c r="K103" s="87">
        <v>-2327044815</v>
      </c>
      <c r="L103" s="88"/>
      <c r="M103" s="81"/>
      <c r="N103" s="81"/>
      <c r="O103" s="81"/>
      <c r="P103" s="81"/>
      <c r="Q103" s="81"/>
      <c r="R103" s="81"/>
      <c r="S103" s="81"/>
      <c r="T103" s="81"/>
      <c r="U103" s="81"/>
    </row>
    <row r="104" spans="1:21" x14ac:dyDescent="0.25">
      <c r="A104" s="75" t="s">
        <v>256</v>
      </c>
      <c r="B104" s="75" t="s">
        <v>257</v>
      </c>
      <c r="C104" s="82">
        <v>0</v>
      </c>
      <c r="D104" s="83"/>
      <c r="E104" s="75" t="s">
        <v>256</v>
      </c>
      <c r="F104" s="84">
        <v>0</v>
      </c>
      <c r="G104" s="80"/>
      <c r="H104" s="75" t="s">
        <v>256</v>
      </c>
      <c r="I104" s="85">
        <v>0</v>
      </c>
      <c r="J104" s="86"/>
      <c r="K104" s="87">
        <v>0</v>
      </c>
      <c r="L104" s="88"/>
      <c r="M104" s="81"/>
      <c r="N104" s="81"/>
      <c r="O104" s="81"/>
      <c r="P104" s="81"/>
      <c r="Q104" s="81"/>
      <c r="R104" s="81"/>
      <c r="S104" s="81"/>
      <c r="T104" s="81"/>
      <c r="U104" s="81"/>
    </row>
    <row r="105" spans="1:21" x14ac:dyDescent="0.25">
      <c r="A105" s="75"/>
      <c r="B105" s="76" t="s">
        <v>34</v>
      </c>
      <c r="C105" s="82"/>
      <c r="D105" s="119">
        <v>-1472435768</v>
      </c>
      <c r="E105" s="75"/>
      <c r="F105" s="84"/>
      <c r="G105" s="120">
        <v>-854609047</v>
      </c>
      <c r="H105" s="75"/>
      <c r="I105" s="85"/>
      <c r="J105" s="121">
        <v>0</v>
      </c>
      <c r="K105" s="87"/>
      <c r="L105" s="122">
        <v>-2327044815</v>
      </c>
      <c r="M105" s="81"/>
      <c r="N105" s="81"/>
      <c r="O105" s="81"/>
      <c r="P105" s="81"/>
      <c r="Q105" s="81"/>
      <c r="R105" s="81"/>
      <c r="S105" s="81"/>
      <c r="T105" s="81"/>
      <c r="U105" s="81"/>
    </row>
    <row r="106" spans="1:21" x14ac:dyDescent="0.25">
      <c r="A106" s="75"/>
      <c r="B106" s="76"/>
      <c r="C106" s="82"/>
      <c r="D106" s="119"/>
      <c r="E106" s="75"/>
      <c r="F106" s="84"/>
      <c r="G106" s="120"/>
      <c r="H106" s="75"/>
      <c r="I106" s="85"/>
      <c r="J106" s="121"/>
      <c r="K106" s="87"/>
      <c r="L106" s="122"/>
      <c r="M106" s="81"/>
      <c r="N106" s="81"/>
      <c r="O106" s="81"/>
      <c r="P106" s="81"/>
      <c r="Q106" s="81"/>
      <c r="R106" s="81"/>
      <c r="S106" s="81"/>
      <c r="T106" s="81"/>
      <c r="U106" s="81"/>
    </row>
    <row r="107" spans="1:21" ht="13.8" x14ac:dyDescent="0.25">
      <c r="A107" s="75"/>
      <c r="B107" s="76"/>
      <c r="C107" s="82"/>
      <c r="D107" s="106"/>
      <c r="E107" s="107"/>
      <c r="F107" s="84"/>
      <c r="G107" s="108"/>
      <c r="H107" s="107"/>
      <c r="I107" s="85"/>
      <c r="J107" s="109"/>
      <c r="K107" s="87"/>
      <c r="L107" s="110"/>
      <c r="M107" s="81"/>
      <c r="N107" s="111"/>
      <c r="O107" s="81"/>
      <c r="P107" s="81"/>
      <c r="Q107" s="81"/>
      <c r="R107" s="81"/>
      <c r="S107" s="81"/>
      <c r="T107" s="81"/>
      <c r="U107" s="81"/>
    </row>
    <row r="108" spans="1:21" ht="11.25" customHeight="1" x14ac:dyDescent="0.25">
      <c r="A108" s="75"/>
      <c r="B108" s="76"/>
      <c r="C108" s="82"/>
      <c r="D108" s="119"/>
      <c r="E108" s="75"/>
      <c r="F108" s="84"/>
      <c r="G108" s="120"/>
      <c r="H108" s="75"/>
      <c r="I108" s="85"/>
      <c r="J108" s="121"/>
      <c r="K108" s="87"/>
      <c r="L108" s="122"/>
      <c r="M108" s="81"/>
      <c r="N108" s="81"/>
      <c r="O108" s="81"/>
      <c r="P108" s="81"/>
      <c r="Q108" s="81"/>
      <c r="R108" s="81"/>
      <c r="S108" s="81"/>
      <c r="T108" s="81"/>
      <c r="U108" s="81"/>
    </row>
    <row r="109" spans="1:21" x14ac:dyDescent="0.25">
      <c r="A109" s="75"/>
      <c r="B109" s="76" t="s">
        <v>258</v>
      </c>
      <c r="C109" s="82"/>
      <c r="D109" s="82"/>
      <c r="E109" s="75"/>
      <c r="F109" s="84"/>
      <c r="G109" s="140"/>
      <c r="H109" s="75"/>
      <c r="I109" s="85"/>
      <c r="J109" s="141"/>
      <c r="K109" s="87"/>
      <c r="L109" s="142"/>
      <c r="M109" s="81"/>
      <c r="N109" s="81"/>
      <c r="O109" s="81"/>
      <c r="P109" s="81"/>
      <c r="Q109" s="81"/>
      <c r="R109" s="81"/>
      <c r="S109" s="81"/>
      <c r="T109" s="81"/>
      <c r="U109" s="81"/>
    </row>
    <row r="110" spans="1:21" x14ac:dyDescent="0.25">
      <c r="A110" s="75" t="s">
        <v>259</v>
      </c>
      <c r="B110" s="75" t="s">
        <v>37</v>
      </c>
      <c r="C110" s="82">
        <v>-3194138085</v>
      </c>
      <c r="D110" s="83"/>
      <c r="E110" s="75" t="s">
        <v>259</v>
      </c>
      <c r="F110" s="84">
        <v>-2182122585.2600002</v>
      </c>
      <c r="G110" s="80"/>
      <c r="H110" s="75" t="s">
        <v>259</v>
      </c>
      <c r="I110" s="85">
        <v>-11923171.119999999</v>
      </c>
      <c r="J110" s="141"/>
      <c r="K110" s="87">
        <v>-5388183841.3800001</v>
      </c>
      <c r="L110" s="142"/>
      <c r="M110" s="81"/>
      <c r="N110" s="81"/>
      <c r="O110" s="81"/>
      <c r="P110" s="81"/>
      <c r="Q110" s="81"/>
      <c r="R110" s="81"/>
      <c r="S110" s="81"/>
      <c r="T110" s="81"/>
      <c r="U110" s="81"/>
    </row>
    <row r="111" spans="1:21" x14ac:dyDescent="0.25">
      <c r="A111" s="75"/>
      <c r="B111" s="103" t="s">
        <v>37</v>
      </c>
      <c r="C111" s="82"/>
      <c r="D111" s="92">
        <v>-3194138085</v>
      </c>
      <c r="E111" s="75"/>
      <c r="F111" s="84"/>
      <c r="G111" s="93">
        <v>-2182122585.2600002</v>
      </c>
      <c r="H111" s="75"/>
      <c r="I111" s="85"/>
      <c r="J111" s="94">
        <v>-11923171.119999999</v>
      </c>
      <c r="K111" s="87"/>
      <c r="L111" s="95">
        <v>-5388183841.3800001</v>
      </c>
      <c r="M111" s="81"/>
      <c r="N111" s="81"/>
      <c r="O111" s="81"/>
      <c r="P111" s="81"/>
      <c r="Q111" s="81"/>
      <c r="R111" s="81"/>
      <c r="S111" s="81"/>
      <c r="T111" s="81"/>
      <c r="U111" s="81"/>
    </row>
    <row r="112" spans="1:21" x14ac:dyDescent="0.25">
      <c r="A112" s="75" t="s">
        <v>260</v>
      </c>
      <c r="B112" s="75" t="s">
        <v>261</v>
      </c>
      <c r="C112" s="82">
        <v>0</v>
      </c>
      <c r="D112" s="83"/>
      <c r="E112" s="75" t="s">
        <v>260</v>
      </c>
      <c r="F112" s="84">
        <v>0</v>
      </c>
      <c r="G112" s="80"/>
      <c r="H112" s="75" t="s">
        <v>260</v>
      </c>
      <c r="I112" s="85">
        <v>0</v>
      </c>
      <c r="J112" s="141"/>
      <c r="K112" s="87">
        <v>0</v>
      </c>
      <c r="L112" s="142"/>
      <c r="M112" s="81"/>
      <c r="N112" s="81"/>
      <c r="O112" s="81"/>
      <c r="P112" s="81"/>
      <c r="Q112" s="81"/>
      <c r="R112" s="81"/>
      <c r="S112" s="81"/>
      <c r="T112" s="81"/>
      <c r="U112" s="81"/>
    </row>
    <row r="113" spans="1:21" x14ac:dyDescent="0.25">
      <c r="A113" s="75" t="s">
        <v>262</v>
      </c>
      <c r="B113" s="75" t="s">
        <v>263</v>
      </c>
      <c r="C113" s="82">
        <v>0</v>
      </c>
      <c r="D113" s="83"/>
      <c r="E113" s="75" t="s">
        <v>262</v>
      </c>
      <c r="F113" s="84">
        <v>0</v>
      </c>
      <c r="G113" s="80"/>
      <c r="H113" s="75" t="s">
        <v>262</v>
      </c>
      <c r="I113" s="85">
        <v>0</v>
      </c>
      <c r="J113" s="141"/>
      <c r="K113" s="87">
        <v>0</v>
      </c>
      <c r="L113" s="142"/>
      <c r="M113" s="81"/>
      <c r="N113" s="81"/>
      <c r="O113" s="81"/>
      <c r="P113" s="81"/>
      <c r="Q113" s="81"/>
      <c r="R113" s="81"/>
      <c r="S113" s="81"/>
      <c r="T113" s="81"/>
      <c r="U113" s="81"/>
    </row>
    <row r="114" spans="1:21" x14ac:dyDescent="0.25">
      <c r="A114" s="75" t="s">
        <v>264</v>
      </c>
      <c r="B114" s="75" t="s">
        <v>265</v>
      </c>
      <c r="C114" s="82">
        <v>0</v>
      </c>
      <c r="D114" s="83"/>
      <c r="E114" s="75" t="s">
        <v>264</v>
      </c>
      <c r="F114" s="84">
        <v>0</v>
      </c>
      <c r="G114" s="80"/>
      <c r="H114" s="75" t="s">
        <v>264</v>
      </c>
      <c r="I114" s="85">
        <v>0</v>
      </c>
      <c r="J114" s="141"/>
      <c r="K114" s="87">
        <v>0</v>
      </c>
      <c r="L114" s="142"/>
      <c r="M114" s="81"/>
      <c r="N114" s="81"/>
      <c r="O114" s="81"/>
      <c r="P114" s="81"/>
      <c r="Q114" s="81"/>
      <c r="R114" s="81"/>
      <c r="S114" s="81"/>
      <c r="T114" s="81"/>
      <c r="U114" s="81"/>
    </row>
    <row r="115" spans="1:21" x14ac:dyDescent="0.25">
      <c r="A115" s="75" t="s">
        <v>266</v>
      </c>
      <c r="B115" s="75" t="s">
        <v>267</v>
      </c>
      <c r="C115" s="82">
        <v>0</v>
      </c>
      <c r="D115" s="83"/>
      <c r="E115" s="75" t="s">
        <v>266</v>
      </c>
      <c r="F115" s="84">
        <v>0</v>
      </c>
      <c r="G115" s="80"/>
      <c r="H115" s="75" t="s">
        <v>266</v>
      </c>
      <c r="I115" s="85">
        <v>0</v>
      </c>
      <c r="J115" s="141"/>
      <c r="K115" s="87">
        <v>0</v>
      </c>
      <c r="L115" s="142"/>
      <c r="M115" s="81"/>
      <c r="N115" s="81"/>
      <c r="O115" s="81"/>
      <c r="P115" s="81"/>
      <c r="Q115" s="81"/>
      <c r="R115" s="81"/>
      <c r="S115" s="81"/>
      <c r="T115" s="81"/>
      <c r="U115" s="81"/>
    </row>
    <row r="116" spans="1:21" x14ac:dyDescent="0.25">
      <c r="A116" s="75" t="s">
        <v>268</v>
      </c>
      <c r="B116" s="75" t="s">
        <v>269</v>
      </c>
      <c r="C116" s="82">
        <v>0</v>
      </c>
      <c r="D116" s="83"/>
      <c r="E116" s="75" t="s">
        <v>268</v>
      </c>
      <c r="F116" s="84">
        <v>0</v>
      </c>
      <c r="G116" s="80"/>
      <c r="H116" s="75" t="s">
        <v>268</v>
      </c>
      <c r="I116" s="123">
        <v>71584.03</v>
      </c>
      <c r="J116" s="141"/>
      <c r="K116" s="87">
        <v>71584.03</v>
      </c>
      <c r="L116" s="142"/>
      <c r="M116" s="81"/>
      <c r="N116" s="81"/>
      <c r="O116" s="81"/>
      <c r="P116" s="81"/>
      <c r="Q116" s="81"/>
      <c r="R116" s="81"/>
      <c r="S116" s="81"/>
      <c r="T116" s="81"/>
      <c r="U116" s="81"/>
    </row>
    <row r="117" spans="1:21" x14ac:dyDescent="0.25">
      <c r="A117" s="75" t="s">
        <v>270</v>
      </c>
      <c r="B117" s="75" t="s">
        <v>271</v>
      </c>
      <c r="C117" s="82">
        <v>-59611232</v>
      </c>
      <c r="D117" s="83"/>
      <c r="E117" s="75" t="s">
        <v>270</v>
      </c>
      <c r="F117" s="84">
        <v>-2663.78</v>
      </c>
      <c r="G117" s="80"/>
      <c r="H117" s="75" t="s">
        <v>270</v>
      </c>
      <c r="I117" s="85">
        <v>0</v>
      </c>
      <c r="J117" s="141"/>
      <c r="K117" s="87">
        <v>-59613895.780000001</v>
      </c>
      <c r="L117" s="142"/>
      <c r="M117" s="81"/>
      <c r="N117" s="81"/>
      <c r="O117" s="81"/>
      <c r="P117" s="81"/>
      <c r="Q117" s="81"/>
      <c r="R117" s="81"/>
      <c r="S117" s="81"/>
      <c r="T117" s="81"/>
      <c r="U117" s="81"/>
    </row>
    <row r="118" spans="1:21" x14ac:dyDescent="0.25">
      <c r="A118" s="75" t="s">
        <v>272</v>
      </c>
      <c r="B118" s="75" t="s">
        <v>273</v>
      </c>
      <c r="C118" s="82">
        <v>0</v>
      </c>
      <c r="D118" s="83"/>
      <c r="E118" s="75" t="s">
        <v>272</v>
      </c>
      <c r="F118" s="84">
        <v>0</v>
      </c>
      <c r="G118" s="80"/>
      <c r="H118" s="75" t="s">
        <v>272</v>
      </c>
      <c r="I118" s="85">
        <v>0</v>
      </c>
      <c r="J118" s="141"/>
      <c r="K118" s="87">
        <v>0</v>
      </c>
      <c r="L118" s="142"/>
      <c r="M118" s="81"/>
      <c r="N118" s="81"/>
      <c r="O118" s="81"/>
      <c r="P118" s="81"/>
      <c r="Q118" s="81"/>
      <c r="R118" s="81"/>
      <c r="S118" s="81"/>
      <c r="T118" s="81"/>
      <c r="U118" s="81"/>
    </row>
    <row r="119" spans="1:21" x14ac:dyDescent="0.25">
      <c r="A119" s="75" t="s">
        <v>274</v>
      </c>
      <c r="B119" s="75" t="s">
        <v>275</v>
      </c>
      <c r="C119" s="82">
        <v>0</v>
      </c>
      <c r="D119" s="83"/>
      <c r="E119" s="75" t="s">
        <v>274</v>
      </c>
      <c r="F119" s="84">
        <v>0</v>
      </c>
      <c r="G119" s="80"/>
      <c r="H119" s="75" t="s">
        <v>274</v>
      </c>
      <c r="I119" s="85">
        <v>0</v>
      </c>
      <c r="J119" s="141"/>
      <c r="K119" s="87">
        <v>0</v>
      </c>
      <c r="L119" s="142"/>
      <c r="M119" s="81"/>
      <c r="N119" s="81"/>
      <c r="O119" s="81"/>
      <c r="P119" s="81"/>
      <c r="Q119" s="81"/>
      <c r="R119" s="81"/>
      <c r="S119" s="81"/>
      <c r="T119" s="81"/>
      <c r="U119" s="81"/>
    </row>
    <row r="120" spans="1:21" s="209" customFormat="1" x14ac:dyDescent="0.25">
      <c r="A120" s="204" t="s">
        <v>282</v>
      </c>
      <c r="B120" s="204" t="s">
        <v>38</v>
      </c>
      <c r="C120" s="205">
        <v>4292493</v>
      </c>
      <c r="D120" s="255"/>
      <c r="E120" s="204" t="s">
        <v>282</v>
      </c>
      <c r="F120" s="205">
        <v>-24731060.309999999</v>
      </c>
      <c r="G120" s="255"/>
      <c r="H120" s="204" t="s">
        <v>282</v>
      </c>
      <c r="I120" s="206">
        <v>-4840.68</v>
      </c>
      <c r="J120" s="204"/>
      <c r="K120" s="207">
        <v>-20443407.989999998</v>
      </c>
      <c r="L120" s="204"/>
      <c r="M120" s="208"/>
      <c r="N120" s="208"/>
      <c r="O120" s="208"/>
      <c r="P120" s="208"/>
      <c r="Q120" s="208"/>
      <c r="R120" s="208"/>
      <c r="S120" s="208"/>
      <c r="T120" s="208"/>
      <c r="U120" s="208"/>
    </row>
    <row r="121" spans="1:21" x14ac:dyDescent="0.25">
      <c r="A121" s="75" t="s">
        <v>276</v>
      </c>
      <c r="B121" s="75" t="s">
        <v>277</v>
      </c>
      <c r="C121" s="82">
        <v>-3356748</v>
      </c>
      <c r="D121" s="83"/>
      <c r="E121" s="75" t="s">
        <v>276</v>
      </c>
      <c r="F121" s="84">
        <v>-1305973.02</v>
      </c>
      <c r="G121" s="80"/>
      <c r="H121" s="75" t="s">
        <v>276</v>
      </c>
      <c r="I121" s="85">
        <v>0</v>
      </c>
      <c r="J121" s="141"/>
      <c r="K121" s="87">
        <v>-4662721.0199999996</v>
      </c>
      <c r="L121" s="142"/>
      <c r="M121" s="81"/>
      <c r="N121" s="81"/>
      <c r="O121" s="81"/>
      <c r="P121" s="81"/>
      <c r="Q121" s="81"/>
      <c r="R121" s="81"/>
      <c r="S121" s="81"/>
      <c r="T121" s="81"/>
      <c r="U121" s="81"/>
    </row>
    <row r="122" spans="1:21" ht="13.5" customHeight="1" x14ac:dyDescent="0.25">
      <c r="A122" s="75" t="s">
        <v>278</v>
      </c>
      <c r="B122" s="75" t="s">
        <v>279</v>
      </c>
      <c r="C122" s="82">
        <v>-21853660</v>
      </c>
      <c r="D122" s="83"/>
      <c r="E122" s="75" t="s">
        <v>278</v>
      </c>
      <c r="F122" s="84">
        <v>-910879.43</v>
      </c>
      <c r="G122" s="80"/>
      <c r="H122" s="75" t="s">
        <v>278</v>
      </c>
      <c r="I122" s="85">
        <v>0</v>
      </c>
      <c r="J122" s="141"/>
      <c r="K122" s="87">
        <v>-22764539.43</v>
      </c>
      <c r="L122" s="142"/>
      <c r="M122" s="81"/>
      <c r="N122" s="81"/>
      <c r="O122" s="81"/>
      <c r="P122" s="81"/>
      <c r="Q122" s="81"/>
      <c r="R122" s="81"/>
      <c r="S122" s="81"/>
      <c r="T122" s="81"/>
      <c r="U122" s="81"/>
    </row>
    <row r="123" spans="1:21" x14ac:dyDescent="0.25">
      <c r="A123" s="75" t="s">
        <v>280</v>
      </c>
      <c r="B123" s="75" t="s">
        <v>281</v>
      </c>
      <c r="C123" s="82">
        <v>0</v>
      </c>
      <c r="D123" s="83"/>
      <c r="E123" s="75" t="s">
        <v>280</v>
      </c>
      <c r="F123" s="84">
        <v>0</v>
      </c>
      <c r="G123" s="80"/>
      <c r="H123" s="75" t="s">
        <v>280</v>
      </c>
      <c r="I123" s="85">
        <v>0</v>
      </c>
      <c r="J123" s="141"/>
      <c r="K123" s="87">
        <v>0</v>
      </c>
      <c r="L123" s="142"/>
      <c r="M123" s="81"/>
      <c r="N123" s="81"/>
      <c r="O123" s="81"/>
      <c r="P123" s="81"/>
      <c r="Q123" s="81"/>
      <c r="R123" s="81"/>
      <c r="S123" s="81"/>
      <c r="T123" s="81"/>
      <c r="U123" s="81"/>
    </row>
    <row r="124" spans="1:21" s="2" customFormat="1" x14ac:dyDescent="0.25">
      <c r="A124" s="103"/>
      <c r="B124" s="103" t="s">
        <v>91</v>
      </c>
      <c r="C124" s="125"/>
      <c r="D124" s="113">
        <v>-80529147</v>
      </c>
      <c r="E124" s="103"/>
      <c r="F124" s="143"/>
      <c r="G124" s="120">
        <v>-26950576.539999999</v>
      </c>
      <c r="H124" s="103"/>
      <c r="I124" s="144"/>
      <c r="J124" s="121">
        <v>66743.350000000006</v>
      </c>
      <c r="K124" s="145"/>
      <c r="L124" s="122">
        <v>-107412980.19</v>
      </c>
      <c r="M124" s="105"/>
      <c r="N124" s="105"/>
      <c r="O124" s="105"/>
      <c r="P124" s="105"/>
      <c r="Q124" s="105"/>
      <c r="R124" s="105"/>
      <c r="S124" s="105"/>
      <c r="T124" s="105"/>
      <c r="U124" s="105"/>
    </row>
    <row r="125" spans="1:21" x14ac:dyDescent="0.25">
      <c r="A125" s="75"/>
      <c r="B125" s="76" t="s">
        <v>283</v>
      </c>
      <c r="C125" s="82"/>
      <c r="D125" s="82"/>
      <c r="E125" s="75"/>
      <c r="F125" s="84"/>
      <c r="G125" s="140"/>
      <c r="H125" s="75"/>
      <c r="I125" s="85"/>
      <c r="J125" s="141"/>
      <c r="K125" s="87"/>
      <c r="L125" s="142"/>
      <c r="M125" s="81"/>
      <c r="N125" s="81"/>
      <c r="O125" s="81"/>
      <c r="P125" s="81"/>
      <c r="Q125" s="81"/>
      <c r="R125" s="81"/>
      <c r="S125" s="81"/>
      <c r="T125" s="81"/>
      <c r="U125" s="81"/>
    </row>
    <row r="126" spans="1:21" x14ac:dyDescent="0.25">
      <c r="A126" s="75" t="s">
        <v>284</v>
      </c>
      <c r="B126" s="75" t="s">
        <v>285</v>
      </c>
      <c r="C126" s="82">
        <v>2357552346</v>
      </c>
      <c r="D126" s="83"/>
      <c r="E126" s="75" t="s">
        <v>284</v>
      </c>
      <c r="F126" s="84">
        <v>1381627593.48</v>
      </c>
      <c r="G126" s="80"/>
      <c r="H126" s="75" t="s">
        <v>284</v>
      </c>
      <c r="I126" s="123">
        <v>9416239.5500000007</v>
      </c>
      <c r="J126" s="141"/>
      <c r="K126" s="87">
        <v>3748596179.0300002</v>
      </c>
      <c r="L126" s="142"/>
      <c r="M126" s="81"/>
      <c r="N126" s="81"/>
      <c r="O126" s="81"/>
      <c r="P126" s="81"/>
      <c r="Q126" s="81"/>
      <c r="R126" s="81"/>
      <c r="S126" s="81"/>
      <c r="T126" s="81"/>
      <c r="U126" s="81"/>
    </row>
    <row r="127" spans="1:21" x14ac:dyDescent="0.25">
      <c r="A127" s="75" t="s">
        <v>286</v>
      </c>
      <c r="B127" s="75" t="s">
        <v>287</v>
      </c>
      <c r="C127" s="82">
        <v>0</v>
      </c>
      <c r="D127" s="83"/>
      <c r="E127" s="75" t="s">
        <v>286</v>
      </c>
      <c r="F127" s="84">
        <v>0</v>
      </c>
      <c r="G127" s="80"/>
      <c r="H127" s="75" t="s">
        <v>286</v>
      </c>
      <c r="I127" s="123">
        <v>110664.75</v>
      </c>
      <c r="J127" s="141"/>
      <c r="K127" s="87">
        <v>110664.75</v>
      </c>
      <c r="L127" s="142"/>
      <c r="M127" s="81"/>
      <c r="N127" s="81"/>
      <c r="O127" s="81"/>
      <c r="P127" s="81"/>
      <c r="Q127" s="81"/>
      <c r="R127" s="81"/>
      <c r="S127" s="81"/>
      <c r="T127" s="81"/>
      <c r="U127" s="81"/>
    </row>
    <row r="128" spans="1:21" x14ac:dyDescent="0.25">
      <c r="A128" s="75" t="s">
        <v>292</v>
      </c>
      <c r="B128" s="75" t="s">
        <v>293</v>
      </c>
      <c r="C128" s="82">
        <v>44905630</v>
      </c>
      <c r="D128" s="83"/>
      <c r="E128" s="75" t="s">
        <v>292</v>
      </c>
      <c r="F128" s="84">
        <v>77786166.670000002</v>
      </c>
      <c r="G128" s="80"/>
      <c r="H128" s="75" t="s">
        <v>292</v>
      </c>
      <c r="I128" s="123">
        <v>573250.81000000006</v>
      </c>
      <c r="J128" s="141"/>
      <c r="K128" s="87">
        <v>123265047.48</v>
      </c>
      <c r="L128" s="142"/>
      <c r="M128" s="81"/>
      <c r="N128" s="81"/>
      <c r="O128" s="81"/>
      <c r="P128" s="81"/>
      <c r="Q128" s="81"/>
      <c r="R128" s="81"/>
      <c r="S128" s="81"/>
      <c r="T128" s="81"/>
      <c r="U128" s="81"/>
    </row>
    <row r="129" spans="1:21" x14ac:dyDescent="0.25">
      <c r="A129" s="75" t="s">
        <v>294</v>
      </c>
      <c r="B129" s="75" t="s">
        <v>295</v>
      </c>
      <c r="C129" s="82">
        <v>0</v>
      </c>
      <c r="D129" s="83"/>
      <c r="E129" s="75" t="s">
        <v>294</v>
      </c>
      <c r="F129" s="84">
        <v>0</v>
      </c>
      <c r="G129" s="80"/>
      <c r="H129" s="75" t="s">
        <v>294</v>
      </c>
      <c r="I129" s="85">
        <v>0</v>
      </c>
      <c r="J129" s="141"/>
      <c r="K129" s="87">
        <v>0</v>
      </c>
      <c r="L129" s="142"/>
      <c r="M129" s="81"/>
      <c r="N129" s="81"/>
      <c r="O129" s="81"/>
      <c r="P129" s="81"/>
      <c r="Q129" s="81"/>
      <c r="R129" s="81"/>
      <c r="S129" s="81"/>
      <c r="T129" s="81"/>
      <c r="U129" s="81"/>
    </row>
    <row r="130" spans="1:21" x14ac:dyDescent="0.25">
      <c r="A130" s="75" t="s">
        <v>296</v>
      </c>
      <c r="B130" s="75" t="s">
        <v>297</v>
      </c>
      <c r="C130" s="82">
        <v>799981</v>
      </c>
      <c r="D130" s="83"/>
      <c r="E130" s="75" t="s">
        <v>296</v>
      </c>
      <c r="F130" s="84">
        <v>2009426.66</v>
      </c>
      <c r="G130" s="80"/>
      <c r="H130" s="75" t="s">
        <v>296</v>
      </c>
      <c r="I130" s="85">
        <v>0</v>
      </c>
      <c r="J130" s="141"/>
      <c r="K130" s="87">
        <v>2809407.66</v>
      </c>
      <c r="L130" s="142"/>
      <c r="M130" s="81"/>
      <c r="N130" s="81"/>
      <c r="O130" s="81"/>
      <c r="P130" s="81"/>
      <c r="Q130" s="81"/>
      <c r="R130" s="81"/>
      <c r="S130" s="81"/>
      <c r="T130" s="81"/>
      <c r="U130" s="81"/>
    </row>
    <row r="131" spans="1:21" x14ac:dyDescent="0.25">
      <c r="A131" s="75" t="s">
        <v>298</v>
      </c>
      <c r="B131" s="75" t="s">
        <v>299</v>
      </c>
      <c r="C131" s="82">
        <v>0</v>
      </c>
      <c r="D131" s="83"/>
      <c r="E131" s="75" t="s">
        <v>298</v>
      </c>
      <c r="F131" s="84">
        <v>0</v>
      </c>
      <c r="G131" s="80"/>
      <c r="H131" s="75" t="s">
        <v>298</v>
      </c>
      <c r="I131" s="85">
        <v>0</v>
      </c>
      <c r="J131" s="141"/>
      <c r="K131" s="87">
        <v>0</v>
      </c>
      <c r="L131" s="142"/>
      <c r="M131" s="81"/>
      <c r="N131" s="81"/>
      <c r="O131" s="81"/>
      <c r="P131" s="81"/>
      <c r="Q131" s="81"/>
      <c r="R131" s="81"/>
      <c r="S131" s="81"/>
      <c r="T131" s="81"/>
      <c r="U131" s="81"/>
    </row>
    <row r="132" spans="1:21" x14ac:dyDescent="0.25">
      <c r="A132" s="75" t="s">
        <v>300</v>
      </c>
      <c r="B132" s="75" t="s">
        <v>301</v>
      </c>
      <c r="C132" s="82">
        <v>0</v>
      </c>
      <c r="D132" s="83"/>
      <c r="E132" s="75" t="s">
        <v>300</v>
      </c>
      <c r="F132" s="84">
        <v>0</v>
      </c>
      <c r="G132" s="80"/>
      <c r="H132" s="75" t="s">
        <v>300</v>
      </c>
      <c r="I132" s="85">
        <v>0</v>
      </c>
      <c r="J132" s="141"/>
      <c r="K132" s="87">
        <v>0</v>
      </c>
      <c r="L132" s="142"/>
      <c r="M132" s="81"/>
      <c r="N132" s="81"/>
      <c r="O132" s="81"/>
      <c r="P132" s="81"/>
      <c r="Q132" s="81"/>
      <c r="R132" s="81"/>
      <c r="S132" s="81"/>
      <c r="T132" s="81"/>
      <c r="U132" s="81"/>
    </row>
    <row r="133" spans="1:21" x14ac:dyDescent="0.25">
      <c r="A133" s="75" t="s">
        <v>302</v>
      </c>
      <c r="B133" s="75" t="s">
        <v>303</v>
      </c>
      <c r="C133" s="82">
        <v>0</v>
      </c>
      <c r="D133" s="83"/>
      <c r="E133" s="75" t="s">
        <v>302</v>
      </c>
      <c r="F133" s="84">
        <v>0</v>
      </c>
      <c r="G133" s="80"/>
      <c r="H133" s="75" t="s">
        <v>302</v>
      </c>
      <c r="I133" s="123">
        <v>0</v>
      </c>
      <c r="J133" s="141"/>
      <c r="K133" s="87">
        <v>0</v>
      </c>
      <c r="L133" s="142"/>
      <c r="M133" s="81"/>
      <c r="N133" s="81"/>
      <c r="O133" s="81"/>
      <c r="P133" s="81"/>
      <c r="Q133" s="81"/>
      <c r="R133" s="81"/>
      <c r="S133" s="81"/>
      <c r="T133" s="81"/>
      <c r="U133" s="81"/>
    </row>
    <row r="134" spans="1:21" x14ac:dyDescent="0.25">
      <c r="A134" s="75" t="s">
        <v>304</v>
      </c>
      <c r="B134" s="75" t="s">
        <v>305</v>
      </c>
      <c r="C134" s="82">
        <v>0</v>
      </c>
      <c r="D134" s="83"/>
      <c r="E134" s="75" t="s">
        <v>304</v>
      </c>
      <c r="F134" s="84">
        <v>0</v>
      </c>
      <c r="G134" s="80"/>
      <c r="H134" s="75" t="s">
        <v>304</v>
      </c>
      <c r="I134" s="85">
        <v>0</v>
      </c>
      <c r="J134" s="141"/>
      <c r="K134" s="87">
        <v>0</v>
      </c>
      <c r="L134" s="142"/>
      <c r="M134" s="81"/>
      <c r="N134" s="81"/>
      <c r="O134" s="81"/>
      <c r="P134" s="81"/>
      <c r="Q134" s="81"/>
      <c r="R134" s="81"/>
      <c r="S134" s="81"/>
      <c r="T134" s="81"/>
      <c r="U134" s="81"/>
    </row>
    <row r="135" spans="1:21" x14ac:dyDescent="0.25">
      <c r="A135" s="75" t="s">
        <v>306</v>
      </c>
      <c r="B135" s="75" t="s">
        <v>307</v>
      </c>
      <c r="C135" s="82">
        <v>0</v>
      </c>
      <c r="D135" s="83"/>
      <c r="E135" s="75" t="s">
        <v>306</v>
      </c>
      <c r="F135" s="84">
        <v>0</v>
      </c>
      <c r="G135" s="80"/>
      <c r="H135" s="75" t="s">
        <v>306</v>
      </c>
      <c r="I135" s="85">
        <v>0</v>
      </c>
      <c r="J135" s="141"/>
      <c r="K135" s="87">
        <v>0</v>
      </c>
      <c r="L135" s="142"/>
      <c r="M135" s="81"/>
      <c r="N135" s="81"/>
      <c r="O135" s="81"/>
      <c r="P135" s="81"/>
      <c r="Q135" s="81"/>
      <c r="R135" s="81"/>
      <c r="S135" s="81"/>
      <c r="T135" s="81"/>
      <c r="U135" s="81"/>
    </row>
    <row r="136" spans="1:21" x14ac:dyDescent="0.25">
      <c r="A136" s="75" t="s">
        <v>308</v>
      </c>
      <c r="B136" s="75" t="s">
        <v>309</v>
      </c>
      <c r="C136" s="82">
        <v>0</v>
      </c>
      <c r="D136" s="83"/>
      <c r="E136" s="75" t="s">
        <v>308</v>
      </c>
      <c r="F136" s="84">
        <v>0</v>
      </c>
      <c r="G136" s="80"/>
      <c r="H136" s="75" t="s">
        <v>308</v>
      </c>
      <c r="I136" s="85">
        <v>0</v>
      </c>
      <c r="J136" s="141"/>
      <c r="K136" s="87">
        <v>0</v>
      </c>
      <c r="L136" s="142"/>
      <c r="M136" s="81"/>
      <c r="N136" s="81"/>
      <c r="O136" s="81"/>
      <c r="P136" s="81"/>
      <c r="Q136" s="81"/>
      <c r="R136" s="81"/>
      <c r="S136" s="81"/>
      <c r="T136" s="81"/>
      <c r="U136" s="81"/>
    </row>
    <row r="137" spans="1:21" x14ac:dyDescent="0.25">
      <c r="A137" s="146"/>
      <c r="B137" s="147" t="s">
        <v>310</v>
      </c>
      <c r="C137" s="82"/>
      <c r="D137" s="148">
        <v>2403257957</v>
      </c>
      <c r="E137" s="75"/>
      <c r="F137" s="84"/>
      <c r="G137" s="149">
        <v>1461423186.8100002</v>
      </c>
      <c r="H137" s="75"/>
      <c r="I137" s="85"/>
      <c r="J137" s="150">
        <v>10100155.110000001</v>
      </c>
      <c r="K137" s="87"/>
      <c r="L137" s="151">
        <v>3874781298.9200001</v>
      </c>
      <c r="M137" s="81"/>
      <c r="N137" s="81"/>
      <c r="O137" s="81"/>
      <c r="P137" s="81"/>
      <c r="Q137" s="81"/>
      <c r="R137" s="81"/>
      <c r="S137" s="81"/>
      <c r="T137" s="81"/>
      <c r="U137" s="81"/>
    </row>
    <row r="138" spans="1:21" x14ac:dyDescent="0.25">
      <c r="A138" s="146"/>
      <c r="B138" s="147"/>
      <c r="C138" s="82"/>
      <c r="D138" s="148"/>
      <c r="E138" s="152"/>
      <c r="F138" s="84"/>
      <c r="G138" s="149"/>
      <c r="H138" s="152"/>
      <c r="I138" s="85"/>
      <c r="J138" s="150"/>
      <c r="K138" s="87"/>
      <c r="L138" s="153"/>
      <c r="M138" s="81"/>
      <c r="N138" s="81"/>
      <c r="O138" s="81"/>
      <c r="P138" s="81"/>
      <c r="Q138" s="81"/>
      <c r="R138" s="81"/>
      <c r="S138" s="81"/>
      <c r="T138" s="81"/>
      <c r="U138" s="81"/>
    </row>
    <row r="139" spans="1:21" x14ac:dyDescent="0.25">
      <c r="A139" s="204" t="s">
        <v>288</v>
      </c>
      <c r="B139" s="204" t="s">
        <v>289</v>
      </c>
      <c r="C139" s="205">
        <v>320104849</v>
      </c>
      <c r="D139" s="255"/>
      <c r="E139" s="204" t="s">
        <v>288</v>
      </c>
      <c r="F139" s="205">
        <v>278223058.32999998</v>
      </c>
      <c r="G139" s="255"/>
      <c r="H139" s="204" t="s">
        <v>288</v>
      </c>
      <c r="I139" s="205">
        <v>1160478.77</v>
      </c>
      <c r="J139" s="204"/>
      <c r="K139" s="207">
        <v>599488386.0999999</v>
      </c>
      <c r="L139" s="204"/>
      <c r="M139" s="81"/>
      <c r="N139" s="81"/>
      <c r="O139" s="81"/>
      <c r="P139" s="81"/>
      <c r="Q139" s="81"/>
      <c r="R139" s="81"/>
      <c r="S139" s="81"/>
      <c r="T139" s="81"/>
      <c r="U139" s="81"/>
    </row>
    <row r="140" spans="1:21" x14ac:dyDescent="0.25">
      <c r="A140" s="204" t="s">
        <v>290</v>
      </c>
      <c r="B140" s="204" t="s">
        <v>291</v>
      </c>
      <c r="C140" s="205">
        <v>0</v>
      </c>
      <c r="D140" s="255"/>
      <c r="E140" s="204" t="s">
        <v>290</v>
      </c>
      <c r="F140" s="205">
        <v>9320283.3900000006</v>
      </c>
      <c r="G140" s="255"/>
      <c r="H140" s="204" t="s">
        <v>290</v>
      </c>
      <c r="I140" s="206">
        <v>0</v>
      </c>
      <c r="J140" s="204"/>
      <c r="K140" s="207">
        <v>9320283.3900000006</v>
      </c>
      <c r="L140" s="204"/>
      <c r="M140" s="81"/>
      <c r="N140" s="81"/>
      <c r="O140" s="81"/>
      <c r="P140" s="81"/>
      <c r="Q140" s="81"/>
      <c r="R140" s="81"/>
      <c r="S140" s="81"/>
      <c r="T140" s="81"/>
      <c r="U140" s="81"/>
    </row>
    <row r="141" spans="1:21" x14ac:dyDescent="0.25">
      <c r="A141" s="146"/>
      <c r="B141" s="147" t="s">
        <v>386</v>
      </c>
      <c r="C141" s="82"/>
      <c r="D141" s="148">
        <v>320104849</v>
      </c>
      <c r="E141" s="152"/>
      <c r="F141" s="84"/>
      <c r="G141" s="149">
        <v>287543341.71999997</v>
      </c>
      <c r="H141" s="152"/>
      <c r="I141" s="85"/>
      <c r="J141" s="150">
        <v>1160478.77</v>
      </c>
      <c r="K141" s="87"/>
      <c r="L141" s="153">
        <v>608808669.48999989</v>
      </c>
      <c r="M141" s="81"/>
      <c r="N141" s="81"/>
      <c r="O141" s="81"/>
      <c r="P141" s="81"/>
      <c r="Q141" s="81"/>
      <c r="R141" s="81"/>
      <c r="S141" s="81"/>
      <c r="T141" s="81"/>
      <c r="U141" s="81"/>
    </row>
    <row r="142" spans="1:21" x14ac:dyDescent="0.25">
      <c r="A142" s="146"/>
      <c r="B142" s="147"/>
      <c r="C142" s="82"/>
      <c r="D142" s="148"/>
      <c r="E142" s="152"/>
      <c r="F142" s="84"/>
      <c r="G142" s="149"/>
      <c r="H142" s="152"/>
      <c r="I142" s="85"/>
      <c r="J142" s="150"/>
      <c r="K142" s="87"/>
      <c r="L142" s="153"/>
      <c r="M142" s="81"/>
      <c r="N142" s="81"/>
      <c r="O142" s="81"/>
      <c r="P142" s="81"/>
      <c r="Q142" s="81"/>
      <c r="R142" s="81"/>
      <c r="S142" s="81"/>
      <c r="T142" s="81"/>
      <c r="U142" s="81"/>
    </row>
    <row r="143" spans="1:21" x14ac:dyDescent="0.25">
      <c r="A143" s="75" t="s">
        <v>311</v>
      </c>
      <c r="B143" s="75" t="s">
        <v>312</v>
      </c>
      <c r="C143" s="82">
        <v>173562500</v>
      </c>
      <c r="D143" s="83"/>
      <c r="E143" s="75" t="s">
        <v>311</v>
      </c>
      <c r="F143" s="84">
        <v>161827750</v>
      </c>
      <c r="G143" s="80"/>
      <c r="H143" s="75" t="s">
        <v>311</v>
      </c>
      <c r="I143" s="123">
        <v>333510.48</v>
      </c>
      <c r="J143" s="141"/>
      <c r="K143" s="87">
        <v>335723760.48000002</v>
      </c>
      <c r="L143" s="142"/>
      <c r="M143" s="81"/>
      <c r="N143" s="81"/>
      <c r="O143" s="81"/>
      <c r="P143" s="81"/>
      <c r="Q143" s="81"/>
      <c r="R143" s="81"/>
      <c r="S143" s="81"/>
      <c r="T143" s="81"/>
      <c r="U143" s="81"/>
    </row>
    <row r="144" spans="1:21" x14ac:dyDescent="0.25">
      <c r="A144" s="75" t="s">
        <v>313</v>
      </c>
      <c r="B144" s="75" t="s">
        <v>314</v>
      </c>
      <c r="C144" s="82">
        <v>28732589</v>
      </c>
      <c r="D144" s="83" t="s">
        <v>315</v>
      </c>
      <c r="E144" s="75" t="s">
        <v>313</v>
      </c>
      <c r="F144" s="84">
        <v>4559529.88</v>
      </c>
      <c r="G144" s="80"/>
      <c r="H144" s="75" t="s">
        <v>313</v>
      </c>
      <c r="I144" s="85">
        <v>0.68</v>
      </c>
      <c r="J144" s="141"/>
      <c r="K144" s="87">
        <v>33292119.559999999</v>
      </c>
      <c r="L144" s="142"/>
      <c r="M144" s="81"/>
      <c r="N144" s="81"/>
      <c r="O144" s="81"/>
      <c r="P144" s="81"/>
      <c r="Q144" s="81"/>
      <c r="R144" s="81"/>
      <c r="S144" s="81"/>
      <c r="T144" s="81"/>
      <c r="U144" s="81"/>
    </row>
    <row r="145" spans="1:21" x14ac:dyDescent="0.25">
      <c r="A145" s="75" t="s">
        <v>316</v>
      </c>
      <c r="B145" s="75" t="s">
        <v>317</v>
      </c>
      <c r="C145" s="82">
        <v>16807523</v>
      </c>
      <c r="D145" s="83"/>
      <c r="E145" s="75" t="s">
        <v>316</v>
      </c>
      <c r="F145" s="84">
        <v>4662723.3499999996</v>
      </c>
      <c r="G145" s="80"/>
      <c r="H145" s="75" t="s">
        <v>316</v>
      </c>
      <c r="I145" s="123">
        <v>2677.68</v>
      </c>
      <c r="J145" s="141"/>
      <c r="K145" s="87">
        <v>21472924.030000001</v>
      </c>
      <c r="L145" s="142"/>
      <c r="M145" s="81"/>
      <c r="N145" s="81"/>
      <c r="O145" s="81"/>
      <c r="P145" s="81"/>
      <c r="Q145" s="81"/>
      <c r="R145" s="81"/>
      <c r="S145" s="81"/>
      <c r="T145" s="81"/>
      <c r="U145" s="81"/>
    </row>
    <row r="146" spans="1:21" ht="13.5" customHeight="1" x14ac:dyDescent="0.25">
      <c r="A146" s="146"/>
      <c r="B146" s="147" t="s">
        <v>71</v>
      </c>
      <c r="C146" s="82"/>
      <c r="D146" s="148">
        <v>219102612</v>
      </c>
      <c r="E146" s="152"/>
      <c r="F146" s="84"/>
      <c r="G146" s="149">
        <v>171050003.22999999</v>
      </c>
      <c r="H146" s="152"/>
      <c r="I146" s="85"/>
      <c r="J146" s="150">
        <v>336188.83999999997</v>
      </c>
      <c r="K146" s="87"/>
      <c r="L146" s="151">
        <v>390488804.07000005</v>
      </c>
      <c r="M146" s="81"/>
      <c r="N146" s="81"/>
      <c r="O146" s="81"/>
      <c r="P146" s="81"/>
      <c r="Q146" s="81"/>
      <c r="R146" s="81"/>
      <c r="S146" s="81"/>
      <c r="T146" s="81"/>
      <c r="U146" s="81"/>
    </row>
    <row r="147" spans="1:21" x14ac:dyDescent="0.25">
      <c r="A147" s="75" t="s">
        <v>318</v>
      </c>
      <c r="B147" s="75" t="s">
        <v>319</v>
      </c>
      <c r="C147" s="82">
        <v>36944831</v>
      </c>
      <c r="D147" s="83"/>
      <c r="E147" s="75" t="s">
        <v>318</v>
      </c>
      <c r="F147" s="84">
        <v>19193819.420000002</v>
      </c>
      <c r="G147" s="80"/>
      <c r="H147" s="75" t="s">
        <v>318</v>
      </c>
      <c r="I147" s="123">
        <v>0</v>
      </c>
      <c r="J147" s="141"/>
      <c r="K147" s="87">
        <v>56138650.420000002</v>
      </c>
      <c r="L147" s="142"/>
      <c r="M147" s="81"/>
      <c r="N147" s="81"/>
      <c r="O147" s="81"/>
      <c r="P147" s="81"/>
      <c r="Q147" s="81"/>
      <c r="R147" s="81"/>
      <c r="S147" s="81"/>
      <c r="T147" s="81"/>
      <c r="U147" s="81"/>
    </row>
    <row r="148" spans="1:21" x14ac:dyDescent="0.25">
      <c r="A148" s="146"/>
      <c r="B148" s="147" t="s">
        <v>319</v>
      </c>
      <c r="C148" s="82"/>
      <c r="D148" s="148">
        <v>36944831</v>
      </c>
      <c r="E148" s="152"/>
      <c r="F148" s="84"/>
      <c r="G148" s="149">
        <v>19193819.420000002</v>
      </c>
      <c r="H148" s="152"/>
      <c r="I148" s="85"/>
      <c r="J148" s="150">
        <v>0</v>
      </c>
      <c r="K148" s="87"/>
      <c r="L148" s="151">
        <v>56138650.420000002</v>
      </c>
      <c r="M148" s="81"/>
      <c r="N148" s="81"/>
      <c r="O148" s="81"/>
      <c r="P148" s="81"/>
      <c r="Q148" s="81"/>
      <c r="R148" s="81"/>
      <c r="S148" s="81"/>
      <c r="T148" s="81"/>
      <c r="U148" s="81"/>
    </row>
    <row r="149" spans="1:21" x14ac:dyDescent="0.25">
      <c r="A149" s="75" t="s">
        <v>320</v>
      </c>
      <c r="B149" s="75" t="s">
        <v>39</v>
      </c>
      <c r="C149" s="82">
        <v>0</v>
      </c>
      <c r="D149" s="83"/>
      <c r="E149" s="75" t="s">
        <v>320</v>
      </c>
      <c r="F149" s="84">
        <v>0</v>
      </c>
      <c r="G149" s="80"/>
      <c r="H149" s="75" t="s">
        <v>320</v>
      </c>
      <c r="I149" s="85">
        <v>0</v>
      </c>
      <c r="J149" s="141"/>
      <c r="K149" s="87">
        <v>0</v>
      </c>
      <c r="L149" s="142"/>
      <c r="M149" s="81"/>
      <c r="N149" s="81"/>
      <c r="O149" s="81"/>
      <c r="P149" s="81"/>
      <c r="Q149" s="81"/>
      <c r="R149" s="81"/>
      <c r="S149" s="81"/>
      <c r="T149" s="81"/>
      <c r="U149" s="81"/>
    </row>
    <row r="150" spans="1:21" x14ac:dyDescent="0.25">
      <c r="A150" s="75" t="s">
        <v>321</v>
      </c>
      <c r="B150" s="75" t="s">
        <v>322</v>
      </c>
      <c r="C150" s="82">
        <v>0</v>
      </c>
      <c r="D150" s="83"/>
      <c r="E150" s="75" t="s">
        <v>321</v>
      </c>
      <c r="F150" s="84">
        <v>0</v>
      </c>
      <c r="G150" s="80"/>
      <c r="H150" s="75" t="s">
        <v>321</v>
      </c>
      <c r="I150" s="85">
        <v>0</v>
      </c>
      <c r="J150" s="141"/>
      <c r="K150" s="87">
        <v>0</v>
      </c>
      <c r="L150" s="142"/>
      <c r="M150" s="81"/>
      <c r="N150" s="81"/>
      <c r="O150" s="81"/>
      <c r="P150" s="81"/>
      <c r="Q150" s="81"/>
      <c r="R150" s="81"/>
      <c r="S150" s="81"/>
      <c r="T150" s="81"/>
      <c r="U150" s="81"/>
    </row>
    <row r="151" spans="1:21" s="2" customFormat="1" x14ac:dyDescent="0.25">
      <c r="A151" s="103"/>
      <c r="B151" s="103" t="s">
        <v>39</v>
      </c>
      <c r="C151" s="154"/>
      <c r="D151" s="155">
        <v>0</v>
      </c>
      <c r="E151" s="105"/>
      <c r="F151" s="156"/>
      <c r="G151" s="157">
        <v>0</v>
      </c>
      <c r="H151" s="105"/>
      <c r="I151" s="158"/>
      <c r="J151" s="158">
        <v>0</v>
      </c>
      <c r="K151" s="145"/>
      <c r="L151" s="153">
        <v>0</v>
      </c>
      <c r="M151" s="105"/>
      <c r="N151" s="105"/>
      <c r="O151" s="105"/>
      <c r="P151" s="105"/>
      <c r="Q151" s="105"/>
      <c r="R151" s="105"/>
      <c r="S151" s="105"/>
      <c r="T151" s="105"/>
      <c r="U151" s="105"/>
    </row>
    <row r="152" spans="1:21" s="2" customFormat="1" x14ac:dyDescent="0.25">
      <c r="A152" s="105"/>
      <c r="B152" s="105" t="s">
        <v>323</v>
      </c>
      <c r="C152" s="159"/>
      <c r="D152" s="159">
        <v>-295256983</v>
      </c>
      <c r="E152" s="105"/>
      <c r="F152" s="160"/>
      <c r="G152" s="160">
        <v>-269862810.62000006</v>
      </c>
      <c r="H152" s="105"/>
      <c r="I152" s="161"/>
      <c r="J152" s="202">
        <v>-259605.0499999983</v>
      </c>
      <c r="K152" s="162"/>
      <c r="L152" s="162">
        <v>-565379398.66999972</v>
      </c>
      <c r="M152" s="105"/>
      <c r="N152" s="163">
        <v>-565379398.67000008</v>
      </c>
      <c r="O152" s="105"/>
      <c r="P152" s="105"/>
      <c r="Q152" s="105"/>
      <c r="R152" s="105"/>
      <c r="S152" s="105"/>
      <c r="T152" s="105"/>
      <c r="U152" s="105"/>
    </row>
    <row r="153" spans="1:21" x14ac:dyDescent="0.25">
      <c r="A153" s="81"/>
      <c r="B153" s="81"/>
      <c r="C153" s="111"/>
      <c r="D153" s="111"/>
      <c r="E153" s="81"/>
      <c r="F153" s="111"/>
      <c r="G153" s="81"/>
      <c r="H153" s="81"/>
      <c r="I153" s="81"/>
      <c r="J153" s="81"/>
      <c r="K153" s="111"/>
      <c r="L153" s="81"/>
      <c r="M153" s="81"/>
      <c r="N153" s="81"/>
      <c r="O153" s="81"/>
      <c r="P153" s="81"/>
      <c r="Q153" s="81"/>
      <c r="R153" s="81"/>
      <c r="S153" s="81"/>
      <c r="T153" s="81"/>
      <c r="U153" s="81"/>
    </row>
    <row r="154" spans="1:21" x14ac:dyDescent="0.25">
      <c r="A154" s="81"/>
      <c r="B154" s="81"/>
      <c r="C154" s="111"/>
      <c r="D154" s="111"/>
      <c r="E154" s="81"/>
      <c r="F154" s="111"/>
      <c r="G154" s="81"/>
      <c r="H154" s="81"/>
      <c r="I154" s="81"/>
      <c r="J154" s="81"/>
      <c r="K154" s="111"/>
      <c r="L154" s="81"/>
      <c r="M154" s="81"/>
      <c r="N154" s="81"/>
      <c r="O154" s="81"/>
      <c r="P154" s="81"/>
      <c r="Q154" s="81"/>
      <c r="R154" s="81"/>
      <c r="S154" s="81"/>
      <c r="T154" s="81"/>
      <c r="U154" s="81"/>
    </row>
    <row r="155" spans="1:21" x14ac:dyDescent="0.25">
      <c r="A155" s="81"/>
      <c r="B155" s="81"/>
      <c r="C155" s="111"/>
      <c r="D155" s="111"/>
      <c r="E155" s="81"/>
      <c r="F155" s="111"/>
      <c r="G155" s="81"/>
      <c r="H155" s="81"/>
      <c r="I155" s="81"/>
      <c r="J155" s="81"/>
      <c r="K155" s="111"/>
      <c r="L155" s="81"/>
      <c r="M155" s="81"/>
      <c r="N155" s="81"/>
      <c r="O155" s="81"/>
      <c r="P155" s="81"/>
      <c r="Q155" s="81"/>
      <c r="R155" s="81"/>
      <c r="S155" s="81"/>
      <c r="T155" s="81"/>
      <c r="U155" s="81"/>
    </row>
    <row r="156" spans="1:21" x14ac:dyDescent="0.25">
      <c r="A156" s="81"/>
      <c r="B156" s="81"/>
      <c r="C156" s="111"/>
      <c r="D156" s="111"/>
      <c r="E156" s="81"/>
      <c r="F156" s="111"/>
      <c r="G156" s="81"/>
      <c r="H156" s="81"/>
      <c r="I156" s="81"/>
      <c r="J156" s="81"/>
      <c r="K156" s="111"/>
      <c r="L156" s="81"/>
      <c r="M156" s="81"/>
      <c r="N156" s="81"/>
      <c r="O156" s="81"/>
      <c r="P156" s="81"/>
      <c r="Q156" s="81"/>
      <c r="R156" s="81"/>
      <c r="S156" s="81"/>
      <c r="T156" s="81"/>
      <c r="U156" s="81"/>
    </row>
    <row r="157" spans="1:21" x14ac:dyDescent="0.25">
      <c r="A157" s="81"/>
      <c r="B157" s="81"/>
      <c r="C157" s="111"/>
      <c r="D157" s="111"/>
      <c r="E157" s="81"/>
      <c r="F157" s="111"/>
      <c r="G157" s="81"/>
      <c r="H157" s="81"/>
      <c r="I157" s="81"/>
      <c r="J157" s="81"/>
      <c r="K157" s="111"/>
      <c r="L157" s="81"/>
      <c r="M157" s="81"/>
      <c r="N157" s="81"/>
      <c r="O157" s="81"/>
      <c r="P157" s="81"/>
      <c r="Q157" s="81"/>
      <c r="R157" s="81"/>
      <c r="S157" s="81"/>
      <c r="T157" s="81"/>
      <c r="U157" s="81"/>
    </row>
    <row r="158" spans="1:21" x14ac:dyDescent="0.25">
      <c r="A158" s="81"/>
      <c r="B158" s="81"/>
      <c r="C158" s="111"/>
      <c r="D158" s="111"/>
      <c r="E158" s="81"/>
      <c r="F158" s="111"/>
      <c r="G158" s="81"/>
      <c r="H158" s="81"/>
      <c r="I158" s="81"/>
      <c r="J158" s="81"/>
      <c r="K158" s="111"/>
      <c r="L158" s="81"/>
      <c r="M158" s="81"/>
      <c r="N158" s="81"/>
      <c r="O158" s="81"/>
      <c r="P158" s="81"/>
      <c r="Q158" s="81"/>
      <c r="R158" s="81"/>
      <c r="S158" s="81"/>
      <c r="T158" s="81"/>
      <c r="U158" s="81"/>
    </row>
    <row r="159" spans="1:21" x14ac:dyDescent="0.25">
      <c r="A159" s="81"/>
      <c r="B159" s="81"/>
      <c r="C159" s="111"/>
      <c r="D159" s="111"/>
      <c r="E159" s="81"/>
      <c r="F159" s="111"/>
      <c r="G159" s="81"/>
      <c r="H159" s="81"/>
      <c r="I159" s="81"/>
      <c r="J159" s="81"/>
      <c r="K159" s="111"/>
      <c r="L159" s="81"/>
      <c r="M159" s="81"/>
      <c r="N159" s="81"/>
      <c r="O159" s="81"/>
      <c r="P159" s="81"/>
      <c r="Q159" s="81"/>
      <c r="R159" s="81"/>
      <c r="S159" s="81"/>
      <c r="T159" s="81"/>
      <c r="U159" s="81"/>
    </row>
    <row r="160" spans="1:21" x14ac:dyDescent="0.25">
      <c r="A160" s="81"/>
      <c r="B160" s="81"/>
      <c r="C160" s="111"/>
      <c r="D160" s="111"/>
      <c r="E160" s="81"/>
      <c r="F160" s="111"/>
      <c r="G160" s="81"/>
      <c r="H160" s="81"/>
      <c r="I160" s="81"/>
      <c r="J160" s="81"/>
      <c r="K160" s="111"/>
      <c r="L160" s="81"/>
      <c r="M160" s="81"/>
      <c r="N160" s="81"/>
      <c r="O160" s="81"/>
      <c r="P160" s="81"/>
      <c r="Q160" s="81"/>
      <c r="R160" s="81"/>
      <c r="S160" s="81"/>
      <c r="T160" s="81"/>
      <c r="U160" s="81"/>
    </row>
    <row r="161" spans="1:21" x14ac:dyDescent="0.25">
      <c r="A161" s="81"/>
      <c r="B161" s="81"/>
      <c r="C161" s="111"/>
      <c r="D161" s="111"/>
      <c r="E161" s="81"/>
      <c r="F161" s="111"/>
      <c r="G161" s="81"/>
      <c r="H161" s="81"/>
      <c r="I161" s="81"/>
      <c r="J161" s="81"/>
      <c r="K161" s="111"/>
      <c r="L161" s="81"/>
      <c r="M161" s="81"/>
      <c r="N161" s="81"/>
      <c r="O161" s="81"/>
      <c r="P161" s="81"/>
      <c r="Q161" s="81"/>
      <c r="R161" s="81"/>
      <c r="S161" s="81"/>
      <c r="T161" s="81"/>
      <c r="U161" s="81"/>
    </row>
    <row r="162" spans="1:21" x14ac:dyDescent="0.25">
      <c r="A162" s="81"/>
      <c r="B162" s="81"/>
      <c r="C162" s="111"/>
      <c r="D162" s="111"/>
      <c r="E162" s="81"/>
      <c r="F162" s="111"/>
      <c r="G162" s="81"/>
      <c r="H162" s="81"/>
      <c r="I162" s="81"/>
      <c r="J162" s="81"/>
      <c r="K162" s="111"/>
      <c r="L162" s="81"/>
      <c r="M162" s="81"/>
      <c r="N162" s="81"/>
      <c r="O162" s="81"/>
      <c r="P162" s="81"/>
      <c r="Q162" s="81"/>
      <c r="R162" s="81"/>
      <c r="S162" s="81"/>
      <c r="T162" s="81"/>
      <c r="U162" s="81"/>
    </row>
    <row r="163" spans="1:21" x14ac:dyDescent="0.25">
      <c r="A163" s="81"/>
      <c r="B163" s="81"/>
      <c r="C163" s="111"/>
      <c r="D163" s="111"/>
      <c r="E163" s="81"/>
      <c r="F163" s="111"/>
      <c r="G163" s="81"/>
      <c r="H163" s="81"/>
      <c r="I163" s="81"/>
      <c r="J163" s="81"/>
      <c r="K163" s="111"/>
      <c r="L163" s="81"/>
      <c r="M163" s="81"/>
      <c r="N163" s="81"/>
      <c r="O163" s="81"/>
      <c r="P163" s="81"/>
      <c r="Q163" s="81"/>
      <c r="R163" s="81"/>
      <c r="S163" s="81"/>
      <c r="T163" s="81"/>
      <c r="U163" s="81"/>
    </row>
    <row r="164" spans="1:21" x14ac:dyDescent="0.25">
      <c r="A164" s="81"/>
      <c r="B164" s="81"/>
      <c r="C164" s="111"/>
      <c r="D164" s="111"/>
      <c r="E164" s="81"/>
      <c r="F164" s="111"/>
      <c r="G164" s="81"/>
      <c r="H164" s="81"/>
      <c r="I164" s="81"/>
      <c r="J164" s="81"/>
      <c r="K164" s="111"/>
      <c r="L164" s="81"/>
      <c r="M164" s="81"/>
      <c r="N164" s="81"/>
      <c r="O164" s="81"/>
      <c r="P164" s="81"/>
      <c r="Q164" s="81"/>
      <c r="R164" s="81"/>
      <c r="S164" s="81"/>
      <c r="T164" s="81"/>
      <c r="U164" s="81"/>
    </row>
    <row r="165" spans="1:21" x14ac:dyDescent="0.25">
      <c r="A165" s="81"/>
      <c r="B165" s="81"/>
      <c r="C165" s="111"/>
      <c r="D165" s="111"/>
      <c r="E165" s="81"/>
      <c r="F165" s="111"/>
      <c r="G165" s="81"/>
      <c r="H165" s="81"/>
      <c r="I165" s="81"/>
      <c r="J165" s="81"/>
      <c r="K165" s="111"/>
      <c r="L165" s="81"/>
      <c r="M165" s="81"/>
      <c r="N165" s="81"/>
      <c r="O165" s="81"/>
      <c r="P165" s="81"/>
      <c r="Q165" s="81"/>
      <c r="R165" s="81"/>
      <c r="S165" s="81"/>
      <c r="T165" s="81"/>
      <c r="U165" s="81"/>
    </row>
    <row r="166" spans="1:21" x14ac:dyDescent="0.25">
      <c r="A166" s="81"/>
      <c r="B166" s="81"/>
      <c r="C166" s="111"/>
      <c r="D166" s="111"/>
      <c r="E166" s="81"/>
      <c r="F166" s="111"/>
      <c r="G166" s="81"/>
      <c r="H166" s="81"/>
      <c r="I166" s="81"/>
      <c r="J166" s="81"/>
      <c r="K166" s="111"/>
      <c r="L166" s="81"/>
      <c r="M166" s="81"/>
      <c r="N166" s="81"/>
      <c r="O166" s="81"/>
      <c r="P166" s="81"/>
      <c r="Q166" s="81"/>
      <c r="R166" s="81"/>
      <c r="S166" s="81"/>
      <c r="T166" s="81"/>
      <c r="U166" s="81"/>
    </row>
    <row r="167" spans="1:21" x14ac:dyDescent="0.25">
      <c r="A167" s="81"/>
      <c r="B167" s="81"/>
      <c r="C167" s="111"/>
      <c r="D167" s="111"/>
      <c r="E167" s="81"/>
      <c r="F167" s="111"/>
      <c r="G167" s="81"/>
      <c r="H167" s="81"/>
      <c r="I167" s="81"/>
      <c r="J167" s="81"/>
      <c r="K167" s="111"/>
      <c r="L167" s="81"/>
      <c r="M167" s="81"/>
      <c r="N167" s="81"/>
      <c r="O167" s="81"/>
      <c r="P167" s="81"/>
      <c r="Q167" s="81"/>
      <c r="R167" s="81"/>
      <c r="S167" s="81"/>
      <c r="T167" s="81"/>
      <c r="U167" s="81"/>
    </row>
    <row r="168" spans="1:21" x14ac:dyDescent="0.25">
      <c r="A168" s="81"/>
      <c r="B168" s="81"/>
      <c r="C168" s="111"/>
      <c r="D168" s="111"/>
      <c r="E168" s="81"/>
      <c r="F168" s="111"/>
      <c r="G168" s="81"/>
      <c r="H168" s="81"/>
      <c r="I168" s="81"/>
      <c r="J168" s="81"/>
      <c r="K168" s="111"/>
      <c r="L168" s="81"/>
      <c r="M168" s="81"/>
      <c r="N168" s="81"/>
      <c r="O168" s="81"/>
      <c r="P168" s="81"/>
      <c r="Q168" s="81"/>
      <c r="R168" s="81"/>
      <c r="S168" s="81"/>
      <c r="T168" s="81"/>
      <c r="U168" s="81"/>
    </row>
    <row r="169" spans="1:21" x14ac:dyDescent="0.25">
      <c r="A169" s="81"/>
      <c r="B169" s="81"/>
      <c r="C169" s="111"/>
      <c r="D169" s="111"/>
      <c r="E169" s="81"/>
      <c r="F169" s="111"/>
      <c r="G169" s="81"/>
      <c r="H169" s="81"/>
      <c r="I169" s="81"/>
      <c r="J169" s="81"/>
      <c r="K169" s="111"/>
      <c r="L169" s="81"/>
      <c r="M169" s="81"/>
      <c r="N169" s="81"/>
      <c r="O169" s="81"/>
      <c r="P169" s="81"/>
      <c r="Q169" s="81"/>
      <c r="R169" s="81"/>
      <c r="S169" s="81"/>
      <c r="T169" s="81"/>
      <c r="U169" s="81"/>
    </row>
    <row r="170" spans="1:21" x14ac:dyDescent="0.25">
      <c r="A170" s="81"/>
      <c r="B170" s="81"/>
      <c r="C170" s="111"/>
      <c r="D170" s="111"/>
      <c r="E170" s="81"/>
      <c r="F170" s="111"/>
      <c r="G170" s="81"/>
      <c r="H170" s="81"/>
      <c r="I170" s="81"/>
      <c r="J170" s="81"/>
      <c r="K170" s="111"/>
      <c r="L170" s="81"/>
      <c r="M170" s="81"/>
      <c r="N170" s="81"/>
      <c r="O170" s="81"/>
      <c r="P170" s="81"/>
      <c r="Q170" s="81"/>
      <c r="R170" s="81"/>
      <c r="S170" s="81"/>
      <c r="T170" s="81"/>
      <c r="U170" s="81"/>
    </row>
    <row r="171" spans="1:21" x14ac:dyDescent="0.25">
      <c r="A171" s="81"/>
      <c r="B171" s="81"/>
      <c r="C171" s="111"/>
      <c r="D171" s="111"/>
      <c r="E171" s="81"/>
      <c r="F171" s="111"/>
      <c r="G171" s="81"/>
      <c r="H171" s="81"/>
      <c r="I171" s="81"/>
      <c r="J171" s="81"/>
      <c r="K171" s="111"/>
      <c r="L171" s="81"/>
      <c r="M171" s="81"/>
      <c r="N171" s="81"/>
      <c r="O171" s="81"/>
      <c r="P171" s="81"/>
      <c r="Q171" s="81"/>
      <c r="R171" s="81"/>
      <c r="S171" s="81"/>
      <c r="T171" s="81"/>
      <c r="U171" s="81"/>
    </row>
    <row r="172" spans="1:21" x14ac:dyDescent="0.25">
      <c r="A172" s="81"/>
      <c r="B172" s="81"/>
      <c r="C172" s="111"/>
      <c r="D172" s="111"/>
      <c r="E172" s="81"/>
      <c r="F172" s="111"/>
      <c r="G172" s="81"/>
      <c r="H172" s="81"/>
      <c r="I172" s="81"/>
      <c r="J172" s="81"/>
      <c r="K172" s="111"/>
      <c r="L172" s="81"/>
      <c r="M172" s="81"/>
      <c r="N172" s="81"/>
      <c r="O172" s="81"/>
      <c r="P172" s="81"/>
      <c r="Q172" s="81"/>
      <c r="R172" s="81"/>
      <c r="S172" s="81"/>
      <c r="T172" s="81"/>
      <c r="U172" s="81"/>
    </row>
    <row r="173" spans="1:21" x14ac:dyDescent="0.25">
      <c r="A173" s="81"/>
      <c r="B173" s="81"/>
      <c r="C173" s="111"/>
      <c r="D173" s="111"/>
      <c r="E173" s="81"/>
      <c r="F173" s="111"/>
      <c r="G173" s="81"/>
      <c r="H173" s="81"/>
      <c r="I173" s="81"/>
      <c r="J173" s="81"/>
      <c r="K173" s="111"/>
      <c r="L173" s="81"/>
      <c r="M173" s="81"/>
      <c r="N173" s="81"/>
      <c r="O173" s="81"/>
      <c r="P173" s="81"/>
      <c r="Q173" s="81"/>
      <c r="R173" s="81"/>
      <c r="S173" s="81"/>
      <c r="T173" s="81"/>
      <c r="U173" s="81"/>
    </row>
    <row r="174" spans="1:21" x14ac:dyDescent="0.25">
      <c r="A174" s="81"/>
      <c r="B174" s="81"/>
      <c r="C174" s="111"/>
      <c r="D174" s="111"/>
      <c r="E174" s="81"/>
      <c r="F174" s="111"/>
      <c r="G174" s="81"/>
      <c r="H174" s="81"/>
      <c r="I174" s="81"/>
      <c r="J174" s="81"/>
      <c r="K174" s="111"/>
      <c r="L174" s="81"/>
      <c r="M174" s="81"/>
      <c r="N174" s="81"/>
      <c r="O174" s="81"/>
      <c r="P174" s="81"/>
      <c r="Q174" s="81"/>
      <c r="R174" s="81"/>
      <c r="S174" s="81"/>
      <c r="T174" s="81"/>
      <c r="U174" s="81"/>
    </row>
    <row r="175" spans="1:21" x14ac:dyDescent="0.25">
      <c r="A175" s="81"/>
      <c r="B175" s="81"/>
      <c r="C175" s="111"/>
      <c r="D175" s="111"/>
      <c r="E175" s="81"/>
      <c r="F175" s="111"/>
      <c r="G175" s="81"/>
      <c r="H175" s="81"/>
      <c r="I175" s="81"/>
      <c r="J175" s="81"/>
      <c r="K175" s="111"/>
      <c r="L175" s="81"/>
      <c r="M175" s="81"/>
      <c r="N175" s="81"/>
      <c r="O175" s="81"/>
      <c r="P175" s="81"/>
      <c r="Q175" s="81"/>
      <c r="R175" s="81"/>
      <c r="S175" s="81"/>
      <c r="T175" s="81"/>
      <c r="U175" s="81"/>
    </row>
    <row r="176" spans="1:21" x14ac:dyDescent="0.25">
      <c r="A176" s="81"/>
      <c r="B176" s="81"/>
      <c r="C176" s="111"/>
      <c r="D176" s="111"/>
      <c r="E176" s="81"/>
      <c r="F176" s="111"/>
      <c r="G176" s="81"/>
      <c r="H176" s="81"/>
      <c r="I176" s="81"/>
      <c r="J176" s="81"/>
      <c r="K176" s="111"/>
      <c r="L176" s="81"/>
      <c r="M176" s="81"/>
      <c r="N176" s="81"/>
      <c r="O176" s="81"/>
      <c r="P176" s="81"/>
      <c r="Q176" s="81"/>
      <c r="R176" s="81"/>
      <c r="S176" s="81"/>
      <c r="T176" s="81"/>
      <c r="U176" s="81"/>
    </row>
    <row r="177" spans="1:21" x14ac:dyDescent="0.25">
      <c r="A177" s="81"/>
      <c r="B177" s="81"/>
      <c r="C177" s="111"/>
      <c r="D177" s="111"/>
      <c r="E177" s="81"/>
      <c r="F177" s="111"/>
      <c r="G177" s="81"/>
      <c r="H177" s="81"/>
      <c r="I177" s="81"/>
      <c r="J177" s="81"/>
      <c r="K177" s="111"/>
      <c r="L177" s="81"/>
      <c r="M177" s="81"/>
      <c r="N177" s="81"/>
      <c r="O177" s="81"/>
      <c r="P177" s="81"/>
      <c r="Q177" s="81"/>
      <c r="R177" s="81"/>
      <c r="S177" s="81"/>
      <c r="T177" s="81"/>
      <c r="U177" s="81"/>
    </row>
    <row r="178" spans="1:21" x14ac:dyDescent="0.25">
      <c r="A178" s="81"/>
      <c r="B178" s="81"/>
      <c r="C178" s="111"/>
      <c r="D178" s="111"/>
      <c r="E178" s="81"/>
      <c r="F178" s="111"/>
      <c r="G178" s="81"/>
      <c r="H178" s="81"/>
      <c r="I178" s="81"/>
      <c r="J178" s="81"/>
      <c r="K178" s="111"/>
      <c r="L178" s="81"/>
      <c r="M178" s="81"/>
      <c r="N178" s="81"/>
      <c r="O178" s="81"/>
      <c r="P178" s="81"/>
      <c r="Q178" s="81"/>
      <c r="R178" s="81"/>
      <c r="S178" s="81"/>
      <c r="T178" s="81"/>
      <c r="U178" s="81"/>
    </row>
    <row r="179" spans="1:21" x14ac:dyDescent="0.25">
      <c r="A179" s="81"/>
      <c r="B179" s="81"/>
      <c r="C179" s="111"/>
      <c r="D179" s="111"/>
      <c r="E179" s="81"/>
      <c r="F179" s="111"/>
      <c r="G179" s="81"/>
      <c r="H179" s="81"/>
      <c r="I179" s="81"/>
      <c r="J179" s="81"/>
      <c r="K179" s="111"/>
      <c r="L179" s="81"/>
      <c r="M179" s="81"/>
      <c r="N179" s="81"/>
      <c r="O179" s="81"/>
      <c r="P179" s="81"/>
      <c r="Q179" s="81"/>
      <c r="R179" s="81"/>
      <c r="S179" s="81"/>
      <c r="T179" s="81"/>
      <c r="U179" s="81"/>
    </row>
    <row r="180" spans="1:21" x14ac:dyDescent="0.25">
      <c r="A180" s="81"/>
      <c r="B180" s="81"/>
      <c r="C180" s="111"/>
      <c r="D180" s="111"/>
      <c r="E180" s="81"/>
      <c r="F180" s="111"/>
      <c r="G180" s="81"/>
      <c r="H180" s="81"/>
      <c r="I180" s="81"/>
      <c r="J180" s="81"/>
      <c r="K180" s="111"/>
      <c r="L180" s="81"/>
      <c r="M180" s="81"/>
      <c r="N180" s="81"/>
      <c r="O180" s="81"/>
      <c r="P180" s="81"/>
      <c r="Q180" s="81"/>
      <c r="R180" s="81"/>
      <c r="S180" s="81"/>
      <c r="T180" s="81"/>
      <c r="U180" s="81"/>
    </row>
    <row r="181" spans="1:21" x14ac:dyDescent="0.25">
      <c r="A181" s="81"/>
      <c r="B181" s="81"/>
      <c r="C181" s="111"/>
      <c r="D181" s="111"/>
      <c r="E181" s="81"/>
      <c r="F181" s="111"/>
      <c r="G181" s="81"/>
      <c r="H181" s="81"/>
      <c r="I181" s="81"/>
      <c r="J181" s="81"/>
      <c r="K181" s="111"/>
      <c r="L181" s="81"/>
      <c r="M181" s="81"/>
      <c r="N181" s="81"/>
      <c r="O181" s="81"/>
      <c r="P181" s="81"/>
      <c r="Q181" s="81"/>
      <c r="R181" s="81"/>
      <c r="S181" s="81"/>
      <c r="T181" s="81"/>
      <c r="U181" s="81"/>
    </row>
    <row r="182" spans="1:21" x14ac:dyDescent="0.25">
      <c r="A182" s="81"/>
      <c r="B182" s="81"/>
      <c r="C182" s="111"/>
      <c r="D182" s="111"/>
      <c r="E182" s="81"/>
      <c r="F182" s="111"/>
      <c r="G182" s="81"/>
      <c r="H182" s="81"/>
      <c r="I182" s="81"/>
      <c r="J182" s="81"/>
      <c r="K182" s="111"/>
      <c r="L182" s="81"/>
      <c r="M182" s="81"/>
      <c r="N182" s="81"/>
      <c r="O182" s="81"/>
      <c r="P182" s="81"/>
      <c r="Q182" s="81"/>
      <c r="R182" s="81"/>
      <c r="S182" s="81"/>
      <c r="T182" s="81"/>
      <c r="U182" s="81"/>
    </row>
    <row r="183" spans="1:21" x14ac:dyDescent="0.25">
      <c r="A183" s="81"/>
      <c r="B183" s="81"/>
      <c r="C183" s="111"/>
      <c r="D183" s="111"/>
      <c r="E183" s="81"/>
      <c r="F183" s="111"/>
      <c r="G183" s="81"/>
      <c r="H183" s="81"/>
      <c r="I183" s="81"/>
      <c r="J183" s="81"/>
      <c r="K183" s="111"/>
      <c r="L183" s="81"/>
      <c r="M183" s="81"/>
      <c r="N183" s="81"/>
      <c r="O183" s="81"/>
      <c r="P183" s="81"/>
      <c r="Q183" s="81"/>
      <c r="R183" s="81"/>
      <c r="S183" s="81"/>
      <c r="T183" s="81"/>
      <c r="U183" s="81"/>
    </row>
    <row r="184" spans="1:21" x14ac:dyDescent="0.25">
      <c r="A184" s="81"/>
      <c r="B184" s="81"/>
      <c r="C184" s="111"/>
      <c r="D184" s="111"/>
      <c r="E184" s="81"/>
      <c r="F184" s="111"/>
      <c r="G184" s="81"/>
      <c r="H184" s="81"/>
      <c r="I184" s="81"/>
      <c r="J184" s="81"/>
      <c r="K184" s="111"/>
      <c r="L184" s="81"/>
      <c r="M184" s="81"/>
      <c r="N184" s="81"/>
      <c r="O184" s="81"/>
      <c r="P184" s="81"/>
      <c r="Q184" s="81"/>
      <c r="R184" s="81"/>
      <c r="S184" s="81"/>
      <c r="T184" s="81"/>
      <c r="U184" s="81"/>
    </row>
    <row r="185" spans="1:21" x14ac:dyDescent="0.25">
      <c r="A185" s="81"/>
      <c r="B185" s="81"/>
      <c r="C185" s="111"/>
      <c r="D185" s="111"/>
      <c r="E185" s="81"/>
      <c r="F185" s="111"/>
      <c r="G185" s="81"/>
      <c r="H185" s="81"/>
      <c r="I185" s="81"/>
      <c r="J185" s="81"/>
      <c r="K185" s="111"/>
      <c r="L185" s="81"/>
      <c r="M185" s="81"/>
      <c r="N185" s="81"/>
      <c r="O185" s="81"/>
      <c r="P185" s="81"/>
      <c r="Q185" s="81"/>
      <c r="R185" s="81"/>
      <c r="S185" s="81"/>
      <c r="T185" s="81"/>
      <c r="U185" s="81"/>
    </row>
    <row r="186" spans="1:21" x14ac:dyDescent="0.25">
      <c r="A186" s="81"/>
      <c r="B186" s="81"/>
      <c r="C186" s="111"/>
      <c r="D186" s="111"/>
      <c r="E186" s="81"/>
      <c r="F186" s="111"/>
      <c r="G186" s="81"/>
      <c r="H186" s="81"/>
      <c r="I186" s="81"/>
      <c r="J186" s="81"/>
      <c r="K186" s="111"/>
      <c r="L186" s="81"/>
      <c r="M186" s="81"/>
      <c r="N186" s="81"/>
      <c r="O186" s="81"/>
      <c r="P186" s="81"/>
      <c r="Q186" s="81"/>
      <c r="R186" s="81"/>
      <c r="S186" s="81"/>
      <c r="T186" s="81"/>
      <c r="U186" s="81"/>
    </row>
    <row r="187" spans="1:21" x14ac:dyDescent="0.25">
      <c r="A187" s="81"/>
      <c r="B187" s="81"/>
      <c r="C187" s="111"/>
      <c r="D187" s="111"/>
      <c r="E187" s="81"/>
      <c r="F187" s="111"/>
      <c r="G187" s="81"/>
      <c r="H187" s="81"/>
      <c r="I187" s="81"/>
      <c r="J187" s="81"/>
      <c r="K187" s="111"/>
      <c r="L187" s="81"/>
      <c r="M187" s="81"/>
      <c r="N187" s="81"/>
      <c r="O187" s="81"/>
      <c r="P187" s="81"/>
      <c r="Q187" s="81"/>
      <c r="R187" s="81"/>
      <c r="S187" s="81"/>
      <c r="T187" s="81"/>
      <c r="U187" s="81"/>
    </row>
    <row r="188" spans="1:21" x14ac:dyDescent="0.25">
      <c r="A188" s="81"/>
      <c r="B188" s="81"/>
      <c r="C188" s="111"/>
      <c r="D188" s="111"/>
      <c r="E188" s="81"/>
      <c r="F188" s="111"/>
      <c r="G188" s="81"/>
      <c r="H188" s="81"/>
      <c r="I188" s="81"/>
      <c r="J188" s="81"/>
      <c r="K188" s="111"/>
      <c r="L188" s="81"/>
      <c r="M188" s="81"/>
      <c r="N188" s="81"/>
      <c r="O188" s="81"/>
      <c r="P188" s="81"/>
      <c r="Q188" s="81"/>
      <c r="R188" s="81"/>
      <c r="S188" s="81"/>
      <c r="T188" s="81"/>
      <c r="U188" s="81"/>
    </row>
    <row r="189" spans="1:21" x14ac:dyDescent="0.25">
      <c r="A189" s="81"/>
      <c r="B189" s="81"/>
      <c r="C189" s="111"/>
      <c r="D189" s="111"/>
      <c r="E189" s="81"/>
      <c r="F189" s="111"/>
      <c r="G189" s="81"/>
      <c r="H189" s="81"/>
      <c r="I189" s="81"/>
      <c r="J189" s="81"/>
      <c r="K189" s="111"/>
      <c r="L189" s="81"/>
      <c r="M189" s="81"/>
      <c r="N189" s="81"/>
      <c r="O189" s="81"/>
      <c r="P189" s="81"/>
      <c r="Q189" s="81"/>
      <c r="R189" s="81"/>
      <c r="S189" s="81"/>
      <c r="T189" s="81"/>
      <c r="U189" s="81"/>
    </row>
    <row r="190" spans="1:21" x14ac:dyDescent="0.25">
      <c r="A190" s="81"/>
      <c r="B190" s="81"/>
      <c r="C190" s="111"/>
      <c r="D190" s="111"/>
      <c r="E190" s="81"/>
      <c r="F190" s="111"/>
      <c r="G190" s="81"/>
      <c r="H190" s="81"/>
      <c r="I190" s="81"/>
      <c r="J190" s="81"/>
      <c r="K190" s="111"/>
      <c r="L190" s="81"/>
      <c r="M190" s="81"/>
      <c r="N190" s="81"/>
      <c r="O190" s="81"/>
      <c r="P190" s="81"/>
      <c r="Q190" s="81"/>
      <c r="R190" s="81"/>
      <c r="S190" s="81"/>
      <c r="T190" s="81"/>
      <c r="U190" s="81"/>
    </row>
    <row r="191" spans="1:21" x14ac:dyDescent="0.25">
      <c r="A191" s="81"/>
      <c r="B191" s="81"/>
      <c r="C191" s="111"/>
      <c r="D191" s="111"/>
      <c r="E191" s="81"/>
      <c r="F191" s="111"/>
      <c r="G191" s="81"/>
      <c r="H191" s="81"/>
      <c r="I191" s="81"/>
      <c r="J191" s="81"/>
      <c r="K191" s="111"/>
      <c r="L191" s="81"/>
      <c r="M191" s="81"/>
      <c r="N191" s="81"/>
      <c r="O191" s="81"/>
      <c r="P191" s="81"/>
      <c r="Q191" s="81"/>
      <c r="R191" s="81"/>
      <c r="S191" s="81"/>
      <c r="T191" s="81"/>
      <c r="U191" s="81"/>
    </row>
    <row r="192" spans="1:21" x14ac:dyDescent="0.25">
      <c r="A192" s="81"/>
      <c r="B192" s="81"/>
      <c r="C192" s="111"/>
      <c r="D192" s="111"/>
      <c r="E192" s="81"/>
      <c r="F192" s="111"/>
      <c r="G192" s="81"/>
      <c r="H192" s="81"/>
      <c r="I192" s="81"/>
      <c r="J192" s="81"/>
      <c r="K192" s="111"/>
      <c r="L192" s="81"/>
      <c r="M192" s="81"/>
      <c r="N192" s="81"/>
      <c r="O192" s="81"/>
      <c r="P192" s="81"/>
      <c r="Q192" s="81"/>
      <c r="R192" s="81"/>
      <c r="S192" s="81"/>
      <c r="T192" s="81"/>
      <c r="U192" s="81"/>
    </row>
    <row r="193" spans="1:21" x14ac:dyDescent="0.25">
      <c r="A193" s="81"/>
      <c r="B193" s="81"/>
      <c r="C193" s="111"/>
      <c r="D193" s="111"/>
      <c r="E193" s="81"/>
      <c r="F193" s="111"/>
      <c r="G193" s="81"/>
      <c r="H193" s="81"/>
      <c r="I193" s="81"/>
      <c r="J193" s="81"/>
      <c r="K193" s="111"/>
      <c r="L193" s="81"/>
      <c r="M193" s="81"/>
      <c r="N193" s="81"/>
      <c r="O193" s="81"/>
      <c r="P193" s="81"/>
      <c r="Q193" s="81"/>
      <c r="R193" s="81"/>
      <c r="S193" s="81"/>
      <c r="T193" s="81"/>
      <c r="U193" s="81"/>
    </row>
    <row r="194" spans="1:21" x14ac:dyDescent="0.25">
      <c r="A194" s="81"/>
      <c r="B194" s="81"/>
      <c r="C194" s="111"/>
      <c r="D194" s="111"/>
      <c r="E194" s="81"/>
      <c r="F194" s="111"/>
      <c r="G194" s="81"/>
      <c r="H194" s="81"/>
      <c r="I194" s="81"/>
      <c r="J194" s="81"/>
      <c r="K194" s="111"/>
      <c r="L194" s="81"/>
      <c r="M194" s="81"/>
      <c r="N194" s="81"/>
      <c r="O194" s="81"/>
      <c r="P194" s="81"/>
      <c r="Q194" s="81"/>
      <c r="R194" s="81"/>
      <c r="S194" s="81"/>
      <c r="T194" s="81"/>
      <c r="U194" s="81"/>
    </row>
    <row r="195" spans="1:21" x14ac:dyDescent="0.25">
      <c r="A195" s="81"/>
      <c r="B195" s="81"/>
      <c r="C195" s="111"/>
      <c r="D195" s="111"/>
      <c r="E195" s="81"/>
      <c r="F195" s="111"/>
      <c r="G195" s="81"/>
      <c r="H195" s="81"/>
      <c r="I195" s="81"/>
      <c r="J195" s="81"/>
      <c r="K195" s="111"/>
      <c r="L195" s="81"/>
      <c r="M195" s="81"/>
      <c r="N195" s="81"/>
      <c r="O195" s="81"/>
      <c r="P195" s="81"/>
      <c r="Q195" s="81"/>
      <c r="R195" s="81"/>
      <c r="S195" s="81"/>
      <c r="T195" s="81"/>
      <c r="U195" s="81"/>
    </row>
    <row r="196" spans="1:21" x14ac:dyDescent="0.25">
      <c r="A196" s="81"/>
      <c r="B196" s="81"/>
      <c r="C196" s="111"/>
      <c r="D196" s="111"/>
      <c r="E196" s="81"/>
      <c r="F196" s="111"/>
      <c r="G196" s="81"/>
      <c r="H196" s="81"/>
      <c r="I196" s="81"/>
      <c r="J196" s="81"/>
      <c r="K196" s="111"/>
      <c r="L196" s="81"/>
      <c r="M196" s="81"/>
      <c r="N196" s="81"/>
      <c r="O196" s="81"/>
      <c r="P196" s="81"/>
      <c r="Q196" s="81"/>
      <c r="R196" s="81"/>
      <c r="S196" s="81"/>
      <c r="T196" s="81"/>
      <c r="U196" s="81"/>
    </row>
    <row r="197" spans="1:21" x14ac:dyDescent="0.25">
      <c r="A197" s="81"/>
      <c r="B197" s="81"/>
      <c r="C197" s="111"/>
      <c r="D197" s="111"/>
      <c r="E197" s="81"/>
      <c r="F197" s="111"/>
      <c r="G197" s="81"/>
      <c r="H197" s="81"/>
      <c r="I197" s="81"/>
      <c r="J197" s="81"/>
      <c r="K197" s="111"/>
      <c r="L197" s="81"/>
      <c r="M197" s="81"/>
      <c r="N197" s="81"/>
      <c r="O197" s="81"/>
      <c r="P197" s="81"/>
      <c r="Q197" s="81"/>
      <c r="R197" s="81"/>
      <c r="S197" s="81"/>
      <c r="T197" s="81"/>
      <c r="U197" s="81"/>
    </row>
    <row r="198" spans="1:21" x14ac:dyDescent="0.25">
      <c r="A198" s="81"/>
      <c r="B198" s="81"/>
      <c r="C198" s="111"/>
      <c r="D198" s="111"/>
      <c r="E198" s="81"/>
      <c r="F198" s="111"/>
      <c r="G198" s="81"/>
      <c r="H198" s="81"/>
      <c r="I198" s="81"/>
      <c r="J198" s="81"/>
      <c r="K198" s="111"/>
      <c r="L198" s="81"/>
      <c r="M198" s="81"/>
      <c r="N198" s="81"/>
      <c r="O198" s="81"/>
      <c r="P198" s="81"/>
      <c r="Q198" s="81"/>
      <c r="R198" s="81"/>
      <c r="S198" s="81"/>
      <c r="T198" s="81"/>
      <c r="U198" s="81"/>
    </row>
    <row r="199" spans="1:21" x14ac:dyDescent="0.25">
      <c r="A199" s="81"/>
      <c r="B199" s="81"/>
      <c r="C199" s="111"/>
      <c r="D199" s="111"/>
      <c r="E199" s="81"/>
      <c r="F199" s="111"/>
      <c r="G199" s="81"/>
      <c r="H199" s="81"/>
      <c r="I199" s="81"/>
      <c r="J199" s="81"/>
      <c r="K199" s="111"/>
      <c r="L199" s="81"/>
      <c r="M199" s="81"/>
      <c r="N199" s="81"/>
      <c r="O199" s="81"/>
      <c r="P199" s="81"/>
      <c r="Q199" s="81"/>
      <c r="R199" s="81"/>
      <c r="S199" s="81"/>
      <c r="T199" s="81"/>
      <c r="U199" s="81"/>
    </row>
    <row r="200" spans="1:21" x14ac:dyDescent="0.25">
      <c r="A200" s="81"/>
      <c r="B200" s="81"/>
      <c r="C200" s="111"/>
      <c r="D200" s="111"/>
      <c r="E200" s="81"/>
      <c r="F200" s="111"/>
      <c r="G200" s="81"/>
      <c r="H200" s="81"/>
      <c r="I200" s="81"/>
      <c r="J200" s="81"/>
      <c r="K200" s="111"/>
      <c r="L200" s="81"/>
      <c r="M200" s="81"/>
      <c r="N200" s="81"/>
      <c r="O200" s="81"/>
      <c r="P200" s="81"/>
      <c r="Q200" s="81"/>
      <c r="R200" s="81"/>
      <c r="S200" s="81"/>
      <c r="T200" s="81"/>
      <c r="U200" s="81"/>
    </row>
    <row r="201" spans="1:21" x14ac:dyDescent="0.25">
      <c r="A201" s="81"/>
      <c r="B201" s="81"/>
      <c r="C201" s="111"/>
      <c r="D201" s="111"/>
      <c r="E201" s="81"/>
      <c r="F201" s="111"/>
      <c r="G201" s="81"/>
      <c r="H201" s="81"/>
      <c r="I201" s="81"/>
      <c r="J201" s="81"/>
      <c r="K201" s="111"/>
      <c r="L201" s="81"/>
      <c r="M201" s="81"/>
      <c r="N201" s="81"/>
      <c r="O201" s="81"/>
      <c r="P201" s="81"/>
      <c r="Q201" s="81"/>
      <c r="R201" s="81"/>
      <c r="S201" s="81"/>
      <c r="T201" s="81"/>
      <c r="U201" s="81"/>
    </row>
    <row r="202" spans="1:21" x14ac:dyDescent="0.25">
      <c r="A202" s="81"/>
      <c r="B202" s="81"/>
      <c r="C202" s="111"/>
      <c r="D202" s="111"/>
      <c r="E202" s="81"/>
      <c r="F202" s="111"/>
      <c r="G202" s="81"/>
      <c r="H202" s="81"/>
      <c r="I202" s="81"/>
      <c r="J202" s="81"/>
      <c r="K202" s="111"/>
      <c r="L202" s="81"/>
      <c r="M202" s="81"/>
      <c r="N202" s="81"/>
      <c r="O202" s="81"/>
      <c r="P202" s="81"/>
      <c r="Q202" s="81"/>
      <c r="R202" s="81"/>
      <c r="S202" s="81"/>
      <c r="T202" s="81"/>
      <c r="U202" s="81"/>
    </row>
    <row r="203" spans="1:21" x14ac:dyDescent="0.25">
      <c r="A203" s="81"/>
      <c r="B203" s="81"/>
      <c r="C203" s="111"/>
      <c r="D203" s="111"/>
      <c r="E203" s="81"/>
      <c r="F203" s="111"/>
      <c r="G203" s="81"/>
      <c r="H203" s="81"/>
      <c r="I203" s="81"/>
      <c r="J203" s="81"/>
      <c r="K203" s="111"/>
      <c r="L203" s="81"/>
      <c r="M203" s="81"/>
      <c r="N203" s="81"/>
      <c r="O203" s="81"/>
      <c r="P203" s="81"/>
      <c r="Q203" s="81"/>
      <c r="R203" s="81"/>
      <c r="S203" s="81"/>
      <c r="T203" s="81"/>
      <c r="U203" s="81"/>
    </row>
    <row r="204" spans="1:21" x14ac:dyDescent="0.25">
      <c r="A204" s="81"/>
      <c r="B204" s="81"/>
      <c r="C204" s="111"/>
      <c r="D204" s="111"/>
      <c r="E204" s="81"/>
      <c r="F204" s="81"/>
      <c r="G204" s="81"/>
      <c r="H204" s="81"/>
      <c r="I204" s="81"/>
      <c r="J204" s="81"/>
      <c r="K204" s="111"/>
      <c r="L204" s="81"/>
      <c r="M204" s="81"/>
      <c r="N204" s="81"/>
      <c r="O204" s="81"/>
      <c r="P204" s="81"/>
      <c r="Q204" s="81"/>
      <c r="R204" s="81"/>
      <c r="S204" s="81"/>
      <c r="T204" s="81"/>
      <c r="U204" s="81"/>
    </row>
    <row r="205" spans="1:21" x14ac:dyDescent="0.25">
      <c r="A205" s="81"/>
      <c r="B205" s="81"/>
      <c r="C205" s="111"/>
      <c r="D205" s="111"/>
      <c r="E205" s="81"/>
      <c r="F205" s="81"/>
      <c r="G205" s="81"/>
      <c r="H205" s="81"/>
      <c r="I205" s="81"/>
      <c r="J205" s="81"/>
      <c r="K205" s="111"/>
      <c r="L205" s="81"/>
      <c r="M205" s="81"/>
      <c r="N205" s="81"/>
      <c r="O205" s="81"/>
      <c r="P205" s="81"/>
      <c r="Q205" s="81"/>
      <c r="R205" s="81"/>
      <c r="S205" s="81"/>
      <c r="T205" s="81"/>
      <c r="U205" s="81"/>
    </row>
    <row r="206" spans="1:21" x14ac:dyDescent="0.25">
      <c r="A206" s="81"/>
      <c r="B206" s="81"/>
      <c r="C206" s="111"/>
      <c r="D206" s="111"/>
      <c r="E206" s="81"/>
      <c r="F206" s="81"/>
      <c r="G206" s="81"/>
      <c r="H206" s="81"/>
      <c r="I206" s="81"/>
      <c r="J206" s="81"/>
      <c r="K206" s="111"/>
      <c r="L206" s="81"/>
      <c r="M206" s="81"/>
      <c r="N206" s="81"/>
      <c r="O206" s="81"/>
      <c r="P206" s="81"/>
      <c r="Q206" s="81"/>
      <c r="R206" s="81"/>
      <c r="S206" s="81"/>
      <c r="T206" s="81"/>
      <c r="U206" s="81"/>
    </row>
    <row r="207" spans="1:21" x14ac:dyDescent="0.25">
      <c r="A207" s="81"/>
      <c r="B207" s="81"/>
      <c r="C207" s="111"/>
      <c r="D207" s="111"/>
      <c r="E207" s="81"/>
      <c r="F207" s="81"/>
      <c r="G207" s="81"/>
      <c r="H207" s="81"/>
      <c r="I207" s="81"/>
      <c r="J207" s="81"/>
      <c r="K207" s="111"/>
      <c r="L207" s="81"/>
      <c r="M207" s="81"/>
      <c r="N207" s="81"/>
      <c r="O207" s="81"/>
      <c r="P207" s="81"/>
      <c r="Q207" s="81"/>
      <c r="R207" s="81"/>
      <c r="S207" s="81"/>
      <c r="T207" s="81"/>
      <c r="U207" s="81"/>
    </row>
    <row r="208" spans="1:21" x14ac:dyDescent="0.25">
      <c r="A208" s="81"/>
      <c r="B208" s="81"/>
      <c r="C208" s="111"/>
      <c r="D208" s="111"/>
      <c r="E208" s="81"/>
      <c r="F208" s="81"/>
      <c r="G208" s="81"/>
      <c r="H208" s="81"/>
      <c r="I208" s="81"/>
      <c r="J208" s="81"/>
      <c r="K208" s="111"/>
      <c r="L208" s="81"/>
      <c r="M208" s="81"/>
      <c r="N208" s="81"/>
      <c r="O208" s="81"/>
      <c r="P208" s="81"/>
      <c r="Q208" s="81"/>
      <c r="R208" s="81"/>
      <c r="S208" s="81"/>
      <c r="T208" s="81"/>
      <c r="U208" s="81"/>
    </row>
    <row r="209" spans="1:21" x14ac:dyDescent="0.25">
      <c r="A209" s="81"/>
      <c r="B209" s="81"/>
      <c r="C209" s="111"/>
      <c r="D209" s="111"/>
      <c r="E209" s="81"/>
      <c r="F209" s="81"/>
      <c r="G209" s="81"/>
      <c r="H209" s="81"/>
      <c r="I209" s="81"/>
      <c r="J209" s="81"/>
      <c r="K209" s="111"/>
      <c r="L209" s="81"/>
      <c r="M209" s="81"/>
      <c r="N209" s="81"/>
      <c r="O209" s="81"/>
      <c r="P209" s="81"/>
      <c r="Q209" s="81"/>
      <c r="R209" s="81"/>
      <c r="S209" s="81"/>
      <c r="T209" s="81"/>
      <c r="U209" s="81"/>
    </row>
    <row r="210" spans="1:21" x14ac:dyDescent="0.25">
      <c r="A210" s="81"/>
      <c r="B210" s="81"/>
      <c r="C210" s="111"/>
      <c r="D210" s="111"/>
      <c r="E210" s="81"/>
      <c r="F210" s="81"/>
      <c r="G210" s="81"/>
      <c r="H210" s="81"/>
      <c r="I210" s="81"/>
      <c r="J210" s="81"/>
      <c r="K210" s="111"/>
      <c r="L210" s="81"/>
      <c r="M210" s="81"/>
      <c r="N210" s="81"/>
      <c r="O210" s="81"/>
      <c r="P210" s="81"/>
      <c r="Q210" s="81"/>
      <c r="R210" s="81"/>
      <c r="S210" s="81"/>
      <c r="T210" s="81"/>
      <c r="U210" s="81"/>
    </row>
    <row r="211" spans="1:21" x14ac:dyDescent="0.25">
      <c r="A211" s="81"/>
      <c r="B211" s="81"/>
      <c r="C211" s="111"/>
      <c r="D211" s="111"/>
      <c r="E211" s="81"/>
      <c r="F211" s="81"/>
      <c r="G211" s="81"/>
      <c r="H211" s="81"/>
      <c r="I211" s="81"/>
      <c r="J211" s="81"/>
      <c r="K211" s="111"/>
      <c r="L211" s="81"/>
      <c r="M211" s="81"/>
      <c r="N211" s="81"/>
      <c r="O211" s="81"/>
      <c r="P211" s="81"/>
      <c r="Q211" s="81"/>
      <c r="R211" s="81"/>
      <c r="S211" s="81"/>
      <c r="T211" s="81"/>
      <c r="U211" s="81"/>
    </row>
    <row r="212" spans="1:21" x14ac:dyDescent="0.25">
      <c r="A212" s="81"/>
      <c r="B212" s="81"/>
      <c r="C212" s="111"/>
      <c r="D212" s="111"/>
      <c r="E212" s="81"/>
      <c r="F212" s="81"/>
      <c r="G212" s="81"/>
      <c r="H212" s="81"/>
      <c r="I212" s="81"/>
      <c r="J212" s="81"/>
      <c r="K212" s="111"/>
      <c r="L212" s="81"/>
      <c r="M212" s="81"/>
      <c r="N212" s="81"/>
      <c r="O212" s="81"/>
      <c r="P212" s="81"/>
      <c r="Q212" s="81"/>
      <c r="R212" s="81"/>
      <c r="S212" s="81"/>
      <c r="T212" s="81"/>
      <c r="U212" s="81"/>
    </row>
    <row r="213" spans="1:21" x14ac:dyDescent="0.25">
      <c r="A213" s="81"/>
      <c r="B213" s="81"/>
      <c r="C213" s="111"/>
      <c r="D213" s="111"/>
      <c r="E213" s="81"/>
      <c r="F213" s="81"/>
      <c r="G213" s="81"/>
      <c r="H213" s="81"/>
      <c r="I213" s="81"/>
      <c r="J213" s="81"/>
      <c r="K213" s="111"/>
      <c r="L213" s="81"/>
      <c r="M213" s="81"/>
      <c r="N213" s="81"/>
      <c r="O213" s="81"/>
      <c r="P213" s="81"/>
      <c r="Q213" s="81"/>
      <c r="R213" s="81"/>
      <c r="S213" s="81"/>
      <c r="T213" s="81"/>
      <c r="U213" s="81"/>
    </row>
    <row r="214" spans="1:21" x14ac:dyDescent="0.25">
      <c r="A214" s="81"/>
      <c r="B214" s="81"/>
      <c r="C214" s="111"/>
      <c r="D214" s="111"/>
      <c r="E214" s="81"/>
      <c r="F214" s="81"/>
      <c r="G214" s="81"/>
      <c r="H214" s="81"/>
      <c r="I214" s="81"/>
      <c r="J214" s="81"/>
      <c r="K214" s="111"/>
      <c r="L214" s="81"/>
      <c r="M214" s="81"/>
      <c r="N214" s="81"/>
      <c r="O214" s="81"/>
      <c r="P214" s="81"/>
      <c r="Q214" s="81"/>
      <c r="R214" s="81"/>
      <c r="S214" s="81"/>
      <c r="T214" s="81"/>
      <c r="U214" s="81"/>
    </row>
    <row r="215" spans="1:21" x14ac:dyDescent="0.25">
      <c r="A215" s="81"/>
      <c r="B215" s="81"/>
      <c r="C215" s="111"/>
      <c r="D215" s="111"/>
      <c r="E215" s="81"/>
      <c r="F215" s="81"/>
      <c r="G215" s="81"/>
      <c r="H215" s="81"/>
      <c r="I215" s="81"/>
      <c r="J215" s="81"/>
      <c r="K215" s="111"/>
      <c r="L215" s="81"/>
      <c r="M215" s="81"/>
      <c r="N215" s="81"/>
      <c r="O215" s="81"/>
      <c r="P215" s="81"/>
      <c r="Q215" s="81"/>
      <c r="R215" s="81"/>
      <c r="S215" s="81"/>
      <c r="T215" s="81"/>
      <c r="U215" s="81"/>
    </row>
    <row r="216" spans="1:21" x14ac:dyDescent="0.25">
      <c r="A216" s="81"/>
      <c r="B216" s="81"/>
      <c r="C216" s="111"/>
      <c r="D216" s="111"/>
      <c r="E216" s="81"/>
      <c r="F216" s="81"/>
      <c r="G216" s="81"/>
      <c r="H216" s="81"/>
      <c r="I216" s="81"/>
      <c r="J216" s="81"/>
      <c r="K216" s="111"/>
      <c r="L216" s="81"/>
      <c r="M216" s="81"/>
      <c r="N216" s="81"/>
      <c r="O216" s="81"/>
      <c r="P216" s="81"/>
      <c r="Q216" s="81"/>
      <c r="R216" s="81"/>
      <c r="S216" s="81"/>
      <c r="T216" s="81"/>
      <c r="U216" s="81"/>
    </row>
    <row r="217" spans="1:21" x14ac:dyDescent="0.25">
      <c r="A217" s="81"/>
      <c r="B217" s="81"/>
      <c r="C217" s="111"/>
      <c r="D217" s="111"/>
      <c r="E217" s="81"/>
      <c r="F217" s="81"/>
      <c r="G217" s="81"/>
      <c r="H217" s="81"/>
      <c r="I217" s="81"/>
      <c r="J217" s="81"/>
      <c r="K217" s="111"/>
      <c r="L217" s="81"/>
      <c r="M217" s="81"/>
      <c r="N217" s="81"/>
      <c r="O217" s="81"/>
      <c r="P217" s="81"/>
      <c r="Q217" s="81"/>
      <c r="R217" s="81"/>
      <c r="S217" s="81"/>
      <c r="T217" s="81"/>
      <c r="U217" s="81"/>
    </row>
    <row r="218" spans="1:21" x14ac:dyDescent="0.25">
      <c r="A218" s="81"/>
      <c r="B218" s="81"/>
      <c r="C218" s="111"/>
      <c r="D218" s="111"/>
      <c r="E218" s="81"/>
      <c r="F218" s="81"/>
      <c r="G218" s="81"/>
      <c r="H218" s="81"/>
      <c r="I218" s="81"/>
      <c r="J218" s="81"/>
      <c r="K218" s="111"/>
      <c r="L218" s="81"/>
      <c r="M218" s="81"/>
      <c r="N218" s="81"/>
      <c r="O218" s="81"/>
      <c r="P218" s="81"/>
      <c r="Q218" s="81"/>
      <c r="R218" s="81"/>
      <c r="S218" s="81"/>
      <c r="T218" s="81"/>
      <c r="U218" s="81"/>
    </row>
    <row r="219" spans="1:21" x14ac:dyDescent="0.25">
      <c r="A219" s="81"/>
      <c r="B219" s="81"/>
      <c r="C219" s="111"/>
      <c r="D219" s="111"/>
      <c r="E219" s="81"/>
      <c r="F219" s="81"/>
      <c r="G219" s="81"/>
      <c r="H219" s="81"/>
      <c r="I219" s="81"/>
      <c r="J219" s="81"/>
      <c r="K219" s="111"/>
      <c r="L219" s="81"/>
      <c r="M219" s="81"/>
      <c r="N219" s="81"/>
      <c r="O219" s="81"/>
      <c r="P219" s="81"/>
      <c r="Q219" s="81"/>
      <c r="R219" s="81"/>
      <c r="S219" s="81"/>
      <c r="T219" s="81"/>
      <c r="U219" s="81"/>
    </row>
    <row r="220" spans="1:21" x14ac:dyDescent="0.25">
      <c r="A220" s="81"/>
      <c r="B220" s="81"/>
      <c r="C220" s="111"/>
      <c r="D220" s="111"/>
      <c r="E220" s="81"/>
      <c r="F220" s="81"/>
      <c r="G220" s="81"/>
      <c r="H220" s="81"/>
      <c r="I220" s="81"/>
      <c r="J220" s="81"/>
      <c r="K220" s="111"/>
      <c r="L220" s="81"/>
      <c r="M220" s="81"/>
      <c r="N220" s="81"/>
      <c r="O220" s="81"/>
      <c r="P220" s="81"/>
      <c r="Q220" s="81"/>
      <c r="R220" s="81"/>
      <c r="S220" s="81"/>
      <c r="T220" s="81"/>
      <c r="U220" s="81"/>
    </row>
    <row r="221" spans="1:21" x14ac:dyDescent="0.25">
      <c r="A221" s="81"/>
      <c r="B221" s="81"/>
      <c r="C221" s="111"/>
      <c r="D221" s="111"/>
      <c r="E221" s="81"/>
      <c r="F221" s="81"/>
      <c r="G221" s="81"/>
      <c r="H221" s="81"/>
      <c r="I221" s="81"/>
      <c r="J221" s="81"/>
      <c r="K221" s="111"/>
      <c r="L221" s="81"/>
      <c r="M221" s="81"/>
      <c r="N221" s="81"/>
      <c r="O221" s="81"/>
      <c r="P221" s="81"/>
      <c r="Q221" s="81"/>
      <c r="R221" s="81"/>
      <c r="S221" s="81"/>
      <c r="T221" s="81"/>
      <c r="U221" s="81"/>
    </row>
    <row r="222" spans="1:21" x14ac:dyDescent="0.25">
      <c r="A222" s="81"/>
      <c r="B222" s="81"/>
      <c r="C222" s="111"/>
      <c r="D222" s="111"/>
      <c r="E222" s="81"/>
      <c r="F222" s="81"/>
      <c r="G222" s="81"/>
      <c r="H222" s="81"/>
      <c r="I222" s="81"/>
      <c r="J222" s="81"/>
      <c r="K222" s="111"/>
      <c r="L222" s="81"/>
      <c r="M222" s="81"/>
      <c r="N222" s="81"/>
      <c r="O222" s="81"/>
      <c r="P222" s="81"/>
      <c r="Q222" s="81"/>
      <c r="R222" s="81"/>
      <c r="S222" s="81"/>
      <c r="T222" s="81"/>
      <c r="U222" s="81"/>
    </row>
    <row r="223" spans="1:21" x14ac:dyDescent="0.25">
      <c r="A223" s="81"/>
      <c r="B223" s="81"/>
      <c r="C223" s="111"/>
      <c r="D223" s="111"/>
      <c r="E223" s="81"/>
      <c r="F223" s="81"/>
      <c r="G223" s="81"/>
      <c r="H223" s="81"/>
      <c r="I223" s="81"/>
      <c r="J223" s="81"/>
      <c r="K223" s="111"/>
      <c r="L223" s="81"/>
      <c r="M223" s="81"/>
      <c r="N223" s="81"/>
      <c r="O223" s="81"/>
      <c r="P223" s="81"/>
      <c r="Q223" s="81"/>
      <c r="R223" s="81"/>
      <c r="S223" s="81"/>
      <c r="T223" s="81"/>
      <c r="U223" s="81"/>
    </row>
    <row r="224" spans="1:21" x14ac:dyDescent="0.25">
      <c r="A224" s="81"/>
      <c r="B224" s="81"/>
      <c r="C224" s="111"/>
      <c r="D224" s="111"/>
      <c r="E224" s="81"/>
      <c r="F224" s="81"/>
      <c r="G224" s="81"/>
      <c r="H224" s="81"/>
      <c r="I224" s="81"/>
      <c r="J224" s="81"/>
      <c r="K224" s="111"/>
      <c r="L224" s="81"/>
      <c r="M224" s="81"/>
      <c r="N224" s="81"/>
      <c r="O224" s="81"/>
      <c r="P224" s="81"/>
      <c r="Q224" s="81"/>
      <c r="R224" s="81"/>
      <c r="S224" s="81"/>
      <c r="T224" s="81"/>
      <c r="U224" s="81"/>
    </row>
    <row r="225" spans="1:21" x14ac:dyDescent="0.25">
      <c r="A225" s="81"/>
      <c r="B225" s="81"/>
      <c r="C225" s="111"/>
      <c r="D225" s="111"/>
      <c r="E225" s="81"/>
      <c r="F225" s="81"/>
      <c r="G225" s="81"/>
      <c r="H225" s="81"/>
      <c r="I225" s="81"/>
      <c r="J225" s="81"/>
      <c r="K225" s="111"/>
      <c r="L225" s="81"/>
      <c r="M225" s="81"/>
      <c r="N225" s="81"/>
      <c r="O225" s="81"/>
      <c r="P225" s="81"/>
      <c r="Q225" s="81"/>
      <c r="R225" s="81"/>
      <c r="S225" s="81"/>
      <c r="T225" s="81"/>
      <c r="U225" s="81"/>
    </row>
    <row r="226" spans="1:21" x14ac:dyDescent="0.25">
      <c r="A226" s="81"/>
      <c r="B226" s="81"/>
      <c r="C226" s="111"/>
      <c r="D226" s="111"/>
      <c r="E226" s="81"/>
      <c r="F226" s="81"/>
      <c r="G226" s="81"/>
      <c r="H226" s="81"/>
      <c r="I226" s="81"/>
      <c r="J226" s="81"/>
      <c r="K226" s="111"/>
      <c r="L226" s="81"/>
      <c r="M226" s="81"/>
      <c r="N226" s="81"/>
      <c r="O226" s="81"/>
      <c r="P226" s="81"/>
      <c r="Q226" s="81"/>
      <c r="R226" s="81"/>
      <c r="S226" s="81"/>
      <c r="T226" s="81"/>
      <c r="U226" s="81"/>
    </row>
    <row r="227" spans="1:21" x14ac:dyDescent="0.25">
      <c r="A227" s="81"/>
      <c r="B227" s="81"/>
      <c r="C227" s="111"/>
      <c r="D227" s="111"/>
      <c r="E227" s="81"/>
      <c r="F227" s="81"/>
      <c r="G227" s="81"/>
      <c r="H227" s="81"/>
      <c r="I227" s="81"/>
      <c r="J227" s="81"/>
      <c r="K227" s="111"/>
      <c r="L227" s="81"/>
      <c r="M227" s="81"/>
      <c r="N227" s="81"/>
      <c r="O227" s="81"/>
      <c r="P227" s="81"/>
      <c r="Q227" s="81"/>
      <c r="R227" s="81"/>
      <c r="S227" s="81"/>
      <c r="T227" s="81"/>
      <c r="U227" s="81"/>
    </row>
    <row r="228" spans="1:21" x14ac:dyDescent="0.25">
      <c r="A228" s="81"/>
      <c r="B228" s="81"/>
      <c r="C228" s="111"/>
      <c r="D228" s="111"/>
      <c r="E228" s="81"/>
      <c r="F228" s="81"/>
      <c r="G228" s="81"/>
      <c r="H228" s="81"/>
      <c r="I228" s="81"/>
      <c r="J228" s="81"/>
      <c r="K228" s="111"/>
      <c r="L228" s="81"/>
      <c r="M228" s="81"/>
      <c r="N228" s="81"/>
      <c r="O228" s="81"/>
      <c r="P228" s="81"/>
      <c r="Q228" s="81"/>
      <c r="R228" s="81"/>
      <c r="S228" s="81"/>
      <c r="T228" s="81"/>
      <c r="U228" s="81"/>
    </row>
    <row r="229" spans="1:21" x14ac:dyDescent="0.25">
      <c r="A229" s="81"/>
      <c r="B229" s="81"/>
      <c r="C229" s="111"/>
      <c r="D229" s="111"/>
      <c r="E229" s="81"/>
      <c r="F229" s="81"/>
      <c r="G229" s="81"/>
      <c r="H229" s="81"/>
      <c r="I229" s="81"/>
      <c r="J229" s="81"/>
      <c r="K229" s="111"/>
      <c r="L229" s="81"/>
      <c r="M229" s="81"/>
      <c r="N229" s="81"/>
      <c r="O229" s="81"/>
      <c r="P229" s="81"/>
      <c r="Q229" s="81"/>
      <c r="R229" s="81"/>
      <c r="S229" s="81"/>
      <c r="T229" s="81"/>
      <c r="U229" s="81"/>
    </row>
    <row r="230" spans="1:21" x14ac:dyDescent="0.25">
      <c r="A230" s="81"/>
      <c r="B230" s="81"/>
      <c r="C230" s="111"/>
      <c r="D230" s="111"/>
      <c r="E230" s="81"/>
      <c r="F230" s="81"/>
      <c r="G230" s="81"/>
      <c r="H230" s="81"/>
      <c r="I230" s="81"/>
      <c r="J230" s="81"/>
      <c r="K230" s="111"/>
      <c r="L230" s="81"/>
      <c r="M230" s="81"/>
      <c r="N230" s="81"/>
      <c r="O230" s="81"/>
      <c r="P230" s="81"/>
      <c r="Q230" s="81"/>
      <c r="R230" s="81"/>
      <c r="S230" s="81"/>
      <c r="T230" s="81"/>
      <c r="U230" s="81"/>
    </row>
    <row r="231" spans="1:21" x14ac:dyDescent="0.25">
      <c r="A231" s="81"/>
      <c r="B231" s="81"/>
      <c r="C231" s="111"/>
      <c r="D231" s="111"/>
      <c r="E231" s="81"/>
      <c r="F231" s="81"/>
      <c r="G231" s="81"/>
      <c r="H231" s="81"/>
      <c r="I231" s="81"/>
      <c r="J231" s="81"/>
      <c r="K231" s="111"/>
      <c r="L231" s="81"/>
      <c r="M231" s="81"/>
      <c r="N231" s="81"/>
      <c r="O231" s="81"/>
      <c r="P231" s="81"/>
      <c r="Q231" s="81"/>
      <c r="R231" s="81"/>
      <c r="S231" s="81"/>
      <c r="T231" s="81"/>
      <c r="U231" s="81"/>
    </row>
    <row r="232" spans="1:21" x14ac:dyDescent="0.25">
      <c r="A232" s="81"/>
      <c r="B232" s="81"/>
      <c r="C232" s="111"/>
      <c r="D232" s="111"/>
      <c r="E232" s="81"/>
      <c r="F232" s="81"/>
      <c r="G232" s="81"/>
      <c r="H232" s="81"/>
      <c r="I232" s="81"/>
      <c r="J232" s="81"/>
      <c r="K232" s="111"/>
      <c r="L232" s="81"/>
      <c r="M232" s="81"/>
      <c r="N232" s="81"/>
      <c r="O232" s="81"/>
      <c r="P232" s="81"/>
      <c r="Q232" s="81"/>
      <c r="R232" s="81"/>
      <c r="S232" s="81"/>
      <c r="T232" s="81"/>
      <c r="U232" s="81"/>
    </row>
    <row r="233" spans="1:21" x14ac:dyDescent="0.25">
      <c r="A233" s="81"/>
      <c r="B233" s="81"/>
      <c r="C233" s="111"/>
      <c r="D233" s="111"/>
      <c r="E233" s="81"/>
      <c r="F233" s="81"/>
      <c r="G233" s="81"/>
      <c r="H233" s="81"/>
      <c r="I233" s="81"/>
      <c r="J233" s="81"/>
      <c r="K233" s="111"/>
      <c r="L233" s="81"/>
      <c r="M233" s="81"/>
      <c r="N233" s="81"/>
      <c r="O233" s="81"/>
      <c r="P233" s="81"/>
      <c r="Q233" s="81"/>
      <c r="R233" s="81"/>
      <c r="S233" s="81"/>
      <c r="T233" s="81"/>
      <c r="U233" s="81"/>
    </row>
    <row r="234" spans="1:21" x14ac:dyDescent="0.25">
      <c r="A234" s="81"/>
      <c r="B234" s="81"/>
      <c r="C234" s="111"/>
      <c r="D234" s="111"/>
      <c r="E234" s="81"/>
      <c r="F234" s="81"/>
      <c r="G234" s="81"/>
      <c r="H234" s="81"/>
      <c r="I234" s="81"/>
      <c r="J234" s="81"/>
      <c r="K234" s="111"/>
      <c r="L234" s="81"/>
      <c r="M234" s="81"/>
      <c r="N234" s="81"/>
      <c r="O234" s="81"/>
      <c r="P234" s="81"/>
      <c r="Q234" s="81"/>
      <c r="R234" s="81"/>
      <c r="S234" s="81"/>
      <c r="T234" s="81"/>
      <c r="U234" s="81"/>
    </row>
    <row r="235" spans="1:21" x14ac:dyDescent="0.25">
      <c r="A235" s="81"/>
      <c r="B235" s="81"/>
      <c r="C235" s="111"/>
      <c r="D235" s="111"/>
      <c r="E235" s="81"/>
      <c r="F235" s="81"/>
      <c r="G235" s="81"/>
      <c r="H235" s="81"/>
      <c r="I235" s="81"/>
      <c r="J235" s="81"/>
      <c r="K235" s="111"/>
      <c r="L235" s="81"/>
      <c r="M235" s="81"/>
      <c r="N235" s="81"/>
      <c r="O235" s="81"/>
      <c r="P235" s="81"/>
      <c r="Q235" s="81"/>
      <c r="R235" s="81"/>
      <c r="S235" s="81"/>
      <c r="T235" s="81"/>
      <c r="U235" s="81"/>
    </row>
    <row r="236" spans="1:21" x14ac:dyDescent="0.25">
      <c r="A236" s="81"/>
      <c r="B236" s="81"/>
      <c r="C236" s="111"/>
      <c r="D236" s="111"/>
      <c r="E236" s="81"/>
      <c r="F236" s="81"/>
      <c r="G236" s="81"/>
      <c r="H236" s="81"/>
      <c r="I236" s="81"/>
      <c r="J236" s="81"/>
      <c r="K236" s="111"/>
      <c r="L236" s="81"/>
      <c r="M236" s="81"/>
      <c r="N236" s="81"/>
      <c r="O236" s="81"/>
      <c r="P236" s="81"/>
      <c r="Q236" s="81"/>
      <c r="R236" s="81"/>
      <c r="S236" s="81"/>
      <c r="T236" s="81"/>
      <c r="U236" s="81"/>
    </row>
    <row r="237" spans="1:21" x14ac:dyDescent="0.25">
      <c r="A237" s="81"/>
      <c r="B237" s="81"/>
      <c r="C237" s="111"/>
      <c r="D237" s="111"/>
      <c r="E237" s="81"/>
      <c r="F237" s="81"/>
      <c r="G237" s="81"/>
      <c r="H237" s="81"/>
      <c r="I237" s="81"/>
      <c r="J237" s="81"/>
      <c r="K237" s="111"/>
      <c r="L237" s="81"/>
      <c r="M237" s="81"/>
      <c r="N237" s="81"/>
      <c r="O237" s="81"/>
      <c r="P237" s="81"/>
      <c r="Q237" s="81"/>
      <c r="R237" s="81"/>
      <c r="S237" s="81"/>
      <c r="T237" s="81"/>
      <c r="U237" s="81"/>
    </row>
    <row r="238" spans="1:21" x14ac:dyDescent="0.25">
      <c r="A238" s="81"/>
      <c r="B238" s="81"/>
      <c r="C238" s="111"/>
      <c r="D238" s="111"/>
      <c r="E238" s="81"/>
      <c r="F238" s="81"/>
      <c r="G238" s="81"/>
      <c r="H238" s="81"/>
      <c r="I238" s="81"/>
      <c r="J238" s="81"/>
      <c r="K238" s="111"/>
      <c r="L238" s="81"/>
      <c r="M238" s="81"/>
      <c r="N238" s="81"/>
      <c r="O238" s="81"/>
      <c r="P238" s="81"/>
      <c r="Q238" s="81"/>
      <c r="R238" s="81"/>
      <c r="S238" s="81"/>
      <c r="T238" s="81"/>
      <c r="U238" s="81"/>
    </row>
    <row r="239" spans="1:21" x14ac:dyDescent="0.25">
      <c r="A239" s="81"/>
      <c r="B239" s="81"/>
      <c r="C239" s="111"/>
      <c r="D239" s="111"/>
      <c r="E239" s="81"/>
      <c r="F239" s="81"/>
      <c r="G239" s="81"/>
      <c r="H239" s="81"/>
      <c r="I239" s="81"/>
      <c r="J239" s="81"/>
      <c r="K239" s="111"/>
      <c r="L239" s="81"/>
      <c r="M239" s="81"/>
      <c r="N239" s="81"/>
      <c r="O239" s="81"/>
      <c r="P239" s="81"/>
      <c r="Q239" s="81"/>
      <c r="R239" s="81"/>
      <c r="S239" s="81"/>
      <c r="T239" s="81"/>
      <c r="U239" s="81"/>
    </row>
    <row r="240" spans="1:21" x14ac:dyDescent="0.25">
      <c r="A240" s="81"/>
      <c r="B240" s="81"/>
      <c r="C240" s="111"/>
      <c r="D240" s="111"/>
      <c r="E240" s="81"/>
      <c r="F240" s="81"/>
      <c r="G240" s="81"/>
      <c r="H240" s="81"/>
      <c r="I240" s="81"/>
      <c r="J240" s="81"/>
      <c r="K240" s="111"/>
      <c r="L240" s="81"/>
      <c r="M240" s="81"/>
      <c r="N240" s="81"/>
      <c r="O240" s="81"/>
      <c r="P240" s="81"/>
      <c r="Q240" s="81"/>
      <c r="R240" s="81"/>
      <c r="S240" s="81"/>
      <c r="T240" s="81"/>
      <c r="U240" s="81"/>
    </row>
    <row r="241" spans="1:21" x14ac:dyDescent="0.25">
      <c r="A241" s="81"/>
      <c r="B241" s="81"/>
      <c r="C241" s="111"/>
      <c r="D241" s="111"/>
      <c r="E241" s="81"/>
      <c r="F241" s="81"/>
      <c r="G241" s="81"/>
      <c r="H241" s="81"/>
      <c r="I241" s="81"/>
      <c r="J241" s="81"/>
      <c r="K241" s="111"/>
      <c r="L241" s="81"/>
      <c r="M241" s="81"/>
      <c r="N241" s="81"/>
      <c r="O241" s="81"/>
      <c r="P241" s="81"/>
      <c r="Q241" s="81"/>
      <c r="R241" s="81"/>
      <c r="S241" s="81"/>
      <c r="T241" s="81"/>
      <c r="U241" s="81"/>
    </row>
    <row r="242" spans="1:21" x14ac:dyDescent="0.25">
      <c r="A242" s="81"/>
      <c r="B242" s="81"/>
      <c r="C242" s="111"/>
      <c r="D242" s="111"/>
      <c r="E242" s="81"/>
      <c r="F242" s="81"/>
      <c r="G242" s="81"/>
      <c r="H242" s="81"/>
      <c r="I242" s="81"/>
      <c r="J242" s="81"/>
      <c r="K242" s="111"/>
      <c r="L242" s="81"/>
      <c r="M242" s="81"/>
      <c r="N242" s="81"/>
      <c r="O242" s="81"/>
      <c r="P242" s="81"/>
      <c r="Q242" s="81"/>
      <c r="R242" s="81"/>
      <c r="S242" s="81"/>
      <c r="T242" s="81"/>
      <c r="U242" s="81"/>
    </row>
    <row r="243" spans="1:21" x14ac:dyDescent="0.25">
      <c r="A243" s="81"/>
      <c r="B243" s="81"/>
      <c r="C243" s="81"/>
      <c r="D243" s="81"/>
      <c r="E243" s="81"/>
      <c r="F243" s="81"/>
      <c r="G243" s="81"/>
      <c r="H243" s="81"/>
      <c r="I243" s="81"/>
      <c r="J243" s="81"/>
      <c r="K243" s="111"/>
      <c r="L243" s="81"/>
      <c r="M243" s="81"/>
      <c r="N243" s="81"/>
      <c r="O243" s="81"/>
      <c r="P243" s="81"/>
      <c r="Q243" s="81"/>
      <c r="R243" s="81"/>
      <c r="S243" s="81"/>
      <c r="T243" s="81"/>
      <c r="U243" s="81"/>
    </row>
    <row r="244" spans="1:21" x14ac:dyDescent="0.25">
      <c r="A244" s="81"/>
      <c r="B244" s="81"/>
      <c r="C244" s="81"/>
      <c r="D244" s="81"/>
      <c r="E244" s="81"/>
      <c r="F244" s="81"/>
      <c r="G244" s="81"/>
      <c r="H244" s="81"/>
      <c r="I244" s="81"/>
      <c r="J244" s="81"/>
      <c r="K244" s="111"/>
      <c r="L244" s="81"/>
      <c r="M244" s="81"/>
      <c r="N244" s="81"/>
      <c r="O244" s="81"/>
      <c r="P244" s="81"/>
      <c r="Q244" s="81"/>
      <c r="R244" s="81"/>
      <c r="S244" s="81"/>
      <c r="T244" s="81"/>
      <c r="U244" s="81"/>
    </row>
    <row r="245" spans="1:21" x14ac:dyDescent="0.25">
      <c r="A245" s="81"/>
      <c r="B245" s="81"/>
      <c r="C245" s="81"/>
      <c r="D245" s="81"/>
      <c r="E245" s="81"/>
      <c r="F245" s="81"/>
      <c r="G245" s="81"/>
      <c r="H245" s="81"/>
      <c r="I245" s="81"/>
      <c r="J245" s="81"/>
      <c r="K245" s="111"/>
      <c r="L245" s="81"/>
      <c r="M245" s="81"/>
      <c r="N245" s="81"/>
      <c r="O245" s="81"/>
      <c r="P245" s="81"/>
      <c r="Q245" s="81"/>
      <c r="R245" s="81"/>
      <c r="S245" s="81"/>
      <c r="T245" s="81"/>
      <c r="U245" s="81"/>
    </row>
    <row r="246" spans="1:21" x14ac:dyDescent="0.25">
      <c r="A246" s="81"/>
      <c r="B246" s="81"/>
      <c r="C246" s="81"/>
      <c r="D246" s="81"/>
      <c r="E246" s="81"/>
      <c r="F246" s="81"/>
      <c r="G246" s="81"/>
      <c r="H246" s="81"/>
      <c r="I246" s="81"/>
      <c r="J246" s="81"/>
      <c r="K246" s="111"/>
      <c r="L246" s="81"/>
      <c r="M246" s="81"/>
      <c r="N246" s="81"/>
      <c r="O246" s="81"/>
      <c r="P246" s="81"/>
      <c r="Q246" s="81"/>
      <c r="R246" s="81"/>
      <c r="S246" s="81"/>
      <c r="T246" s="81"/>
      <c r="U246" s="81"/>
    </row>
    <row r="247" spans="1:21" x14ac:dyDescent="0.25">
      <c r="A247" s="81"/>
      <c r="B247" s="81"/>
      <c r="C247" s="81"/>
      <c r="D247" s="81"/>
      <c r="E247" s="81"/>
      <c r="F247" s="81"/>
      <c r="G247" s="81"/>
      <c r="H247" s="81"/>
      <c r="I247" s="81"/>
      <c r="J247" s="81"/>
      <c r="K247" s="111"/>
      <c r="L247" s="81"/>
      <c r="M247" s="81"/>
      <c r="N247" s="81"/>
      <c r="O247" s="81"/>
      <c r="P247" s="81"/>
      <c r="Q247" s="81"/>
      <c r="R247" s="81"/>
      <c r="S247" s="81"/>
      <c r="T247" s="81"/>
      <c r="U247" s="81"/>
    </row>
    <row r="248" spans="1:21" x14ac:dyDescent="0.25">
      <c r="A248" s="81"/>
      <c r="B248" s="81"/>
      <c r="C248" s="81"/>
      <c r="D248" s="81"/>
      <c r="E248" s="81"/>
      <c r="F248" s="81"/>
      <c r="G248" s="81"/>
      <c r="H248" s="81"/>
      <c r="I248" s="81"/>
      <c r="J248" s="81"/>
      <c r="K248" s="111"/>
      <c r="L248" s="81"/>
      <c r="M248" s="81"/>
      <c r="N248" s="81"/>
      <c r="O248" s="81"/>
      <c r="P248" s="81"/>
      <c r="Q248" s="81"/>
      <c r="R248" s="81"/>
      <c r="S248" s="81"/>
      <c r="T248" s="81"/>
      <c r="U248" s="81"/>
    </row>
    <row r="249" spans="1:21" x14ac:dyDescent="0.25">
      <c r="A249" s="81"/>
      <c r="B249" s="81"/>
      <c r="C249" s="81"/>
      <c r="D249" s="81"/>
      <c r="E249" s="81"/>
      <c r="F249" s="81"/>
      <c r="G249" s="81"/>
      <c r="H249" s="81"/>
      <c r="I249" s="81"/>
      <c r="J249" s="81"/>
      <c r="K249" s="111"/>
      <c r="L249" s="81"/>
      <c r="M249" s="81"/>
      <c r="N249" s="81"/>
      <c r="O249" s="81"/>
      <c r="P249" s="81"/>
      <c r="Q249" s="81"/>
      <c r="R249" s="81"/>
      <c r="S249" s="81"/>
      <c r="T249" s="81"/>
      <c r="U249" s="81"/>
    </row>
    <row r="250" spans="1:21" x14ac:dyDescent="0.25">
      <c r="A250" s="81"/>
      <c r="B250" s="81"/>
      <c r="C250" s="81"/>
      <c r="D250" s="81"/>
      <c r="E250" s="81"/>
      <c r="F250" s="81"/>
      <c r="G250" s="81"/>
      <c r="H250" s="81"/>
      <c r="I250" s="81"/>
      <c r="J250" s="81"/>
      <c r="K250" s="111"/>
      <c r="L250" s="81"/>
      <c r="M250" s="81"/>
      <c r="N250" s="81"/>
      <c r="O250" s="81"/>
      <c r="P250" s="81"/>
      <c r="Q250" s="81"/>
      <c r="R250" s="81"/>
      <c r="S250" s="81"/>
      <c r="T250" s="81"/>
      <c r="U250" s="81"/>
    </row>
    <row r="251" spans="1:21" x14ac:dyDescent="0.25">
      <c r="A251" s="81"/>
      <c r="B251" s="81"/>
      <c r="C251" s="81"/>
      <c r="D251" s="81"/>
      <c r="E251" s="81"/>
      <c r="F251" s="81"/>
      <c r="G251" s="81"/>
      <c r="H251" s="81"/>
      <c r="I251" s="81"/>
      <c r="J251" s="81"/>
      <c r="K251" s="111"/>
      <c r="L251" s="81"/>
      <c r="M251" s="81"/>
      <c r="N251" s="81"/>
      <c r="O251" s="81"/>
      <c r="P251" s="81"/>
      <c r="Q251" s="81"/>
      <c r="R251" s="81"/>
      <c r="S251" s="81"/>
      <c r="T251" s="81"/>
      <c r="U251" s="81"/>
    </row>
    <row r="252" spans="1:21" x14ac:dyDescent="0.25">
      <c r="A252" s="81"/>
      <c r="B252" s="81"/>
      <c r="C252" s="81"/>
      <c r="D252" s="81"/>
      <c r="E252" s="81"/>
      <c r="F252" s="81"/>
      <c r="G252" s="81"/>
      <c r="H252" s="81"/>
      <c r="I252" s="81"/>
      <c r="J252" s="81"/>
      <c r="K252" s="111"/>
      <c r="L252" s="81"/>
      <c r="M252" s="81"/>
      <c r="N252" s="81"/>
      <c r="O252" s="81"/>
      <c r="P252" s="81"/>
      <c r="Q252" s="81"/>
      <c r="R252" s="81"/>
      <c r="S252" s="81"/>
      <c r="T252" s="81"/>
      <c r="U252" s="81"/>
    </row>
    <row r="253" spans="1:21" x14ac:dyDescent="0.25">
      <c r="A253" s="81"/>
      <c r="B253" s="81"/>
      <c r="C253" s="81"/>
      <c r="D253" s="81"/>
      <c r="E253" s="81"/>
      <c r="F253" s="81"/>
      <c r="G253" s="81"/>
      <c r="H253" s="81"/>
      <c r="I253" s="81"/>
      <c r="J253" s="81"/>
      <c r="K253" s="111"/>
      <c r="L253" s="81"/>
      <c r="M253" s="81"/>
      <c r="N253" s="81"/>
      <c r="O253" s="81"/>
      <c r="P253" s="81"/>
      <c r="Q253" s="81"/>
      <c r="R253" s="81"/>
      <c r="S253" s="81"/>
      <c r="T253" s="81"/>
      <c r="U253" s="81"/>
    </row>
    <row r="254" spans="1:21" x14ac:dyDescent="0.25">
      <c r="A254" s="81"/>
      <c r="B254" s="81"/>
      <c r="C254" s="81"/>
      <c r="D254" s="81"/>
      <c r="E254" s="81"/>
      <c r="F254" s="81"/>
      <c r="G254" s="81"/>
      <c r="H254" s="81"/>
      <c r="I254" s="81"/>
      <c r="J254" s="81"/>
      <c r="K254" s="111"/>
      <c r="L254" s="81"/>
      <c r="M254" s="81"/>
      <c r="N254" s="81"/>
      <c r="O254" s="81"/>
      <c r="P254" s="81"/>
      <c r="Q254" s="81"/>
      <c r="R254" s="81"/>
      <c r="S254" s="81"/>
      <c r="T254" s="81"/>
      <c r="U254" s="81"/>
    </row>
    <row r="255" spans="1:21" x14ac:dyDescent="0.25">
      <c r="A255" s="81"/>
      <c r="B255" s="81"/>
      <c r="C255" s="81"/>
      <c r="D255" s="81"/>
      <c r="E255" s="81"/>
      <c r="F255" s="81"/>
      <c r="G255" s="81"/>
      <c r="H255" s="81"/>
      <c r="I255" s="81"/>
      <c r="J255" s="81"/>
      <c r="K255" s="111"/>
      <c r="L255" s="81"/>
      <c r="M255" s="81"/>
      <c r="N255" s="81"/>
      <c r="O255" s="81"/>
      <c r="P255" s="81"/>
      <c r="Q255" s="81"/>
      <c r="R255" s="81"/>
      <c r="S255" s="81"/>
      <c r="T255" s="81"/>
      <c r="U255" s="81"/>
    </row>
    <row r="256" spans="1:21" x14ac:dyDescent="0.25">
      <c r="A256" s="81"/>
      <c r="B256" s="81"/>
      <c r="C256" s="81"/>
      <c r="D256" s="81"/>
      <c r="E256" s="81"/>
      <c r="F256" s="81"/>
      <c r="G256" s="81"/>
      <c r="H256" s="81"/>
      <c r="I256" s="81"/>
      <c r="J256" s="81"/>
      <c r="K256" s="111"/>
      <c r="L256" s="81"/>
      <c r="M256" s="81"/>
      <c r="N256" s="81"/>
      <c r="O256" s="81"/>
      <c r="P256" s="81"/>
      <c r="Q256" s="81"/>
      <c r="R256" s="81"/>
      <c r="S256" s="81"/>
      <c r="T256" s="81"/>
      <c r="U256" s="81"/>
    </row>
    <row r="257" spans="1:21" x14ac:dyDescent="0.25">
      <c r="A257" s="81"/>
      <c r="B257" s="81"/>
      <c r="C257" s="81"/>
      <c r="D257" s="81"/>
      <c r="E257" s="81"/>
      <c r="F257" s="81"/>
      <c r="G257" s="81"/>
      <c r="H257" s="81"/>
      <c r="I257" s="81"/>
      <c r="J257" s="81"/>
      <c r="K257" s="111"/>
      <c r="L257" s="81"/>
      <c r="M257" s="81"/>
      <c r="N257" s="81"/>
      <c r="O257" s="81"/>
      <c r="P257" s="81"/>
      <c r="Q257" s="81"/>
      <c r="R257" s="81"/>
      <c r="S257" s="81"/>
      <c r="T257" s="81"/>
      <c r="U257" s="81"/>
    </row>
    <row r="258" spans="1:21" x14ac:dyDescent="0.25">
      <c r="A258" s="81"/>
      <c r="B258" s="81"/>
      <c r="C258" s="81"/>
      <c r="D258" s="81"/>
      <c r="E258" s="81"/>
      <c r="F258" s="81"/>
      <c r="G258" s="81"/>
      <c r="H258" s="81"/>
      <c r="I258" s="81"/>
      <c r="J258" s="81"/>
      <c r="K258" s="111"/>
      <c r="L258" s="81"/>
      <c r="M258" s="81"/>
      <c r="N258" s="81"/>
      <c r="O258" s="81"/>
      <c r="P258" s="81"/>
      <c r="Q258" s="81"/>
      <c r="R258" s="81"/>
      <c r="S258" s="81"/>
      <c r="T258" s="81"/>
      <c r="U258" s="81"/>
    </row>
    <row r="259" spans="1:21" x14ac:dyDescent="0.25">
      <c r="A259" s="81"/>
      <c r="B259" s="81"/>
      <c r="C259" s="81"/>
      <c r="D259" s="81"/>
      <c r="E259" s="81"/>
      <c r="F259" s="81"/>
      <c r="G259" s="81"/>
      <c r="H259" s="81"/>
      <c r="I259" s="81"/>
      <c r="J259" s="81"/>
      <c r="K259" s="111"/>
      <c r="L259" s="81"/>
      <c r="M259" s="81"/>
      <c r="N259" s="81"/>
      <c r="O259" s="81"/>
      <c r="P259" s="81"/>
      <c r="Q259" s="81"/>
      <c r="R259" s="81"/>
      <c r="S259" s="81"/>
      <c r="T259" s="81"/>
      <c r="U259" s="81"/>
    </row>
    <row r="260" spans="1:21" x14ac:dyDescent="0.25">
      <c r="A260" s="81"/>
      <c r="B260" s="81"/>
      <c r="C260" s="81"/>
      <c r="D260" s="81"/>
      <c r="E260" s="81"/>
      <c r="F260" s="81"/>
      <c r="G260" s="81"/>
      <c r="H260" s="81"/>
      <c r="I260" s="81"/>
      <c r="J260" s="81"/>
      <c r="K260" s="111"/>
      <c r="L260" s="81"/>
      <c r="M260" s="81"/>
      <c r="N260" s="81"/>
      <c r="O260" s="81"/>
      <c r="P260" s="81"/>
      <c r="Q260" s="81"/>
      <c r="R260" s="81"/>
      <c r="S260" s="81"/>
      <c r="T260" s="81"/>
      <c r="U260" s="81"/>
    </row>
    <row r="261" spans="1:21" x14ac:dyDescent="0.25">
      <c r="A261" s="81"/>
      <c r="B261" s="81"/>
      <c r="C261" s="81"/>
      <c r="D261" s="81"/>
      <c r="E261" s="81"/>
      <c r="F261" s="81"/>
      <c r="G261" s="81"/>
      <c r="H261" s="81"/>
      <c r="I261" s="81"/>
      <c r="J261" s="81"/>
      <c r="K261" s="111"/>
      <c r="L261" s="81"/>
      <c r="M261" s="81"/>
      <c r="N261" s="81"/>
      <c r="O261" s="81"/>
      <c r="P261" s="81"/>
      <c r="Q261" s="81"/>
      <c r="R261" s="81"/>
      <c r="S261" s="81"/>
      <c r="T261" s="81"/>
      <c r="U261" s="81"/>
    </row>
    <row r="262" spans="1:21" x14ac:dyDescent="0.25">
      <c r="A262" s="81"/>
      <c r="B262" s="81"/>
      <c r="C262" s="81"/>
      <c r="D262" s="81"/>
      <c r="E262" s="81"/>
      <c r="F262" s="81"/>
      <c r="G262" s="81"/>
      <c r="H262" s="81"/>
      <c r="I262" s="81"/>
      <c r="J262" s="81"/>
      <c r="K262" s="111"/>
      <c r="L262" s="81"/>
      <c r="M262" s="81"/>
      <c r="N262" s="81"/>
      <c r="O262" s="81"/>
      <c r="P262" s="81"/>
      <c r="Q262" s="81"/>
      <c r="R262" s="81"/>
      <c r="S262" s="81"/>
      <c r="T262" s="81"/>
      <c r="U262" s="81"/>
    </row>
    <row r="263" spans="1:21" x14ac:dyDescent="0.25">
      <c r="A263" s="81"/>
      <c r="B263" s="81"/>
      <c r="C263" s="81"/>
      <c r="D263" s="81"/>
      <c r="E263" s="81"/>
      <c r="F263" s="81"/>
      <c r="G263" s="81"/>
      <c r="H263" s="81"/>
      <c r="I263" s="81"/>
      <c r="J263" s="81"/>
      <c r="K263" s="111"/>
      <c r="L263" s="81"/>
      <c r="M263" s="81"/>
      <c r="N263" s="81"/>
      <c r="O263" s="81"/>
      <c r="P263" s="81"/>
      <c r="Q263" s="81"/>
      <c r="R263" s="81"/>
      <c r="S263" s="81"/>
      <c r="T263" s="81"/>
      <c r="U263" s="81"/>
    </row>
    <row r="264" spans="1:21" x14ac:dyDescent="0.25">
      <c r="A264" s="81"/>
      <c r="B264" s="81"/>
      <c r="C264" s="81"/>
      <c r="D264" s="81"/>
      <c r="E264" s="81"/>
      <c r="F264" s="81"/>
      <c r="G264" s="81"/>
      <c r="H264" s="81"/>
      <c r="I264" s="81"/>
      <c r="J264" s="81"/>
      <c r="K264" s="111"/>
      <c r="L264" s="81"/>
      <c r="M264" s="81"/>
      <c r="N264" s="81"/>
      <c r="O264" s="81"/>
      <c r="P264" s="81"/>
      <c r="Q264" s="81"/>
      <c r="R264" s="81"/>
      <c r="S264" s="81"/>
      <c r="T264" s="81"/>
      <c r="U264" s="81"/>
    </row>
    <row r="265" spans="1:21" x14ac:dyDescent="0.25">
      <c r="A265" s="81"/>
      <c r="B265" s="81"/>
      <c r="C265" s="81"/>
      <c r="D265" s="81"/>
      <c r="E265" s="81"/>
      <c r="F265" s="81"/>
      <c r="G265" s="81"/>
      <c r="H265" s="81"/>
      <c r="I265" s="81"/>
      <c r="J265" s="81"/>
      <c r="K265" s="111"/>
      <c r="L265" s="81"/>
      <c r="M265" s="81"/>
      <c r="N265" s="81"/>
      <c r="O265" s="81"/>
      <c r="P265" s="81"/>
      <c r="Q265" s="81"/>
      <c r="R265" s="81"/>
      <c r="S265" s="81"/>
      <c r="T265" s="81"/>
      <c r="U265" s="81"/>
    </row>
    <row r="266" spans="1:21" x14ac:dyDescent="0.25">
      <c r="A266" s="81"/>
      <c r="B266" s="81"/>
      <c r="C266" s="81"/>
      <c r="D266" s="81"/>
      <c r="E266" s="81"/>
      <c r="F266" s="81"/>
      <c r="G266" s="81"/>
      <c r="H266" s="81"/>
      <c r="I266" s="81"/>
      <c r="J266" s="81"/>
      <c r="K266" s="111"/>
      <c r="L266" s="81"/>
      <c r="M266" s="81"/>
      <c r="N266" s="81"/>
      <c r="O266" s="81"/>
      <c r="P266" s="81"/>
      <c r="Q266" s="81"/>
      <c r="R266" s="81"/>
      <c r="S266" s="81"/>
      <c r="T266" s="81"/>
      <c r="U266" s="81"/>
    </row>
    <row r="267" spans="1:21" x14ac:dyDescent="0.25">
      <c r="A267" s="81"/>
      <c r="B267" s="81"/>
      <c r="C267" s="81"/>
      <c r="D267" s="81"/>
      <c r="E267" s="81"/>
      <c r="F267" s="81"/>
      <c r="G267" s="81"/>
      <c r="H267" s="81"/>
      <c r="I267" s="81"/>
      <c r="J267" s="81"/>
      <c r="K267" s="81"/>
      <c r="L267" s="81"/>
      <c r="M267" s="81"/>
      <c r="N267" s="81"/>
      <c r="O267" s="81"/>
      <c r="P267" s="81"/>
      <c r="Q267" s="81"/>
      <c r="R267" s="81"/>
      <c r="S267" s="81"/>
      <c r="T267" s="81"/>
      <c r="U267" s="81"/>
    </row>
    <row r="268" spans="1:21" x14ac:dyDescent="0.25">
      <c r="A268" s="81"/>
      <c r="B268" s="81"/>
      <c r="C268" s="81"/>
      <c r="D268" s="81"/>
      <c r="E268" s="81"/>
      <c r="F268" s="81"/>
      <c r="G268" s="81"/>
      <c r="H268" s="81"/>
      <c r="I268" s="81"/>
      <c r="J268" s="81"/>
      <c r="K268" s="81"/>
      <c r="L268" s="81"/>
      <c r="M268" s="81"/>
      <c r="N268" s="81"/>
      <c r="O268" s="81"/>
      <c r="P268" s="81"/>
      <c r="Q268" s="81"/>
      <c r="R268" s="81"/>
      <c r="S268" s="81"/>
      <c r="T268" s="81"/>
      <c r="U268" s="81"/>
    </row>
    <row r="269" spans="1:21" x14ac:dyDescent="0.25">
      <c r="A269" s="81"/>
      <c r="B269" s="81"/>
      <c r="C269" s="81"/>
      <c r="D269" s="81"/>
      <c r="E269" s="81"/>
      <c r="F269" s="81"/>
      <c r="G269" s="81"/>
      <c r="H269" s="81"/>
      <c r="I269" s="81"/>
      <c r="J269" s="81"/>
      <c r="K269" s="81"/>
      <c r="L269" s="81"/>
      <c r="M269" s="81"/>
      <c r="N269" s="81"/>
      <c r="O269" s="81"/>
      <c r="P269" s="81"/>
      <c r="Q269" s="81"/>
      <c r="R269" s="81"/>
      <c r="S269" s="81"/>
      <c r="T269" s="81"/>
      <c r="U269" s="81"/>
    </row>
    <row r="270" spans="1:21" x14ac:dyDescent="0.25">
      <c r="A270" s="81"/>
      <c r="B270" s="81"/>
      <c r="C270" s="81"/>
      <c r="D270" s="81"/>
      <c r="E270" s="81"/>
      <c r="F270" s="81"/>
      <c r="G270" s="81"/>
      <c r="H270" s="81"/>
      <c r="I270" s="81"/>
      <c r="J270" s="81"/>
      <c r="K270" s="81"/>
      <c r="L270" s="81"/>
      <c r="M270" s="81"/>
      <c r="N270" s="81"/>
      <c r="O270" s="81"/>
      <c r="P270" s="81"/>
      <c r="Q270" s="81"/>
      <c r="R270" s="81"/>
      <c r="S270" s="81"/>
      <c r="T270" s="81"/>
      <c r="U270" s="81"/>
    </row>
    <row r="271" spans="1:21" x14ac:dyDescent="0.25">
      <c r="A271" s="81"/>
      <c r="B271" s="81"/>
      <c r="C271" s="81"/>
      <c r="D271" s="81"/>
      <c r="E271" s="81"/>
      <c r="F271" s="81"/>
      <c r="G271" s="81"/>
      <c r="H271" s="81"/>
      <c r="I271" s="81"/>
      <c r="J271" s="81"/>
      <c r="K271" s="81"/>
      <c r="L271" s="81"/>
      <c r="M271" s="81"/>
      <c r="N271" s="81"/>
      <c r="O271" s="81"/>
      <c r="P271" s="81"/>
      <c r="Q271" s="81"/>
      <c r="R271" s="81"/>
      <c r="S271" s="81"/>
      <c r="T271" s="81"/>
      <c r="U271" s="81"/>
    </row>
    <row r="272" spans="1:21" x14ac:dyDescent="0.25">
      <c r="A272" s="81"/>
      <c r="B272" s="81"/>
      <c r="C272" s="81"/>
      <c r="D272" s="81"/>
      <c r="E272" s="81"/>
      <c r="F272" s="81"/>
      <c r="G272" s="81"/>
      <c r="H272" s="81"/>
      <c r="I272" s="81"/>
      <c r="J272" s="81"/>
      <c r="K272" s="81"/>
      <c r="L272" s="81"/>
      <c r="M272" s="81"/>
      <c r="N272" s="81"/>
      <c r="O272" s="81"/>
      <c r="P272" s="81"/>
      <c r="Q272" s="81"/>
      <c r="R272" s="81"/>
      <c r="S272" s="81"/>
      <c r="T272" s="81"/>
      <c r="U272" s="81"/>
    </row>
    <row r="273" spans="1:21" x14ac:dyDescent="0.25">
      <c r="A273" s="81"/>
      <c r="B273" s="81"/>
      <c r="C273" s="81"/>
      <c r="D273" s="81"/>
      <c r="E273" s="81"/>
      <c r="F273" s="81"/>
      <c r="G273" s="81"/>
      <c r="H273" s="81"/>
      <c r="I273" s="81"/>
      <c r="J273" s="81"/>
      <c r="K273" s="81"/>
      <c r="L273" s="81"/>
      <c r="M273" s="81"/>
      <c r="N273" s="81"/>
      <c r="O273" s="81"/>
      <c r="P273" s="81"/>
      <c r="Q273" s="81"/>
      <c r="R273" s="81"/>
      <c r="S273" s="81"/>
      <c r="T273" s="81"/>
      <c r="U273" s="81"/>
    </row>
    <row r="274" spans="1:21" x14ac:dyDescent="0.25">
      <c r="A274" s="81"/>
      <c r="B274" s="81"/>
      <c r="C274" s="81"/>
      <c r="D274" s="81"/>
      <c r="E274" s="81"/>
      <c r="F274" s="81"/>
      <c r="G274" s="81"/>
      <c r="H274" s="81"/>
      <c r="I274" s="81"/>
      <c r="J274" s="81"/>
      <c r="K274" s="81"/>
      <c r="L274" s="81"/>
      <c r="M274" s="81"/>
      <c r="N274" s="81"/>
      <c r="O274" s="81"/>
      <c r="P274" s="81"/>
      <c r="Q274" s="81"/>
      <c r="R274" s="81"/>
      <c r="S274" s="81"/>
      <c r="T274" s="81"/>
      <c r="U274" s="81"/>
    </row>
    <row r="275" spans="1:21" x14ac:dyDescent="0.25">
      <c r="A275" s="81"/>
      <c r="B275" s="81"/>
      <c r="C275" s="81"/>
      <c r="D275" s="81"/>
      <c r="E275" s="81"/>
      <c r="F275" s="81"/>
      <c r="G275" s="81"/>
      <c r="H275" s="81"/>
      <c r="I275" s="81"/>
      <c r="J275" s="81"/>
      <c r="K275" s="81"/>
      <c r="L275" s="81"/>
      <c r="M275" s="81"/>
      <c r="N275" s="81"/>
      <c r="O275" s="81"/>
      <c r="P275" s="81"/>
      <c r="Q275" s="81"/>
      <c r="R275" s="81"/>
      <c r="S275" s="81"/>
      <c r="T275" s="81"/>
      <c r="U275" s="81"/>
    </row>
    <row r="276" spans="1:21" x14ac:dyDescent="0.25">
      <c r="A276" s="81"/>
      <c r="B276" s="81"/>
      <c r="C276" s="81"/>
      <c r="D276" s="81"/>
      <c r="E276" s="81"/>
      <c r="F276" s="81"/>
      <c r="G276" s="81"/>
      <c r="H276" s="81"/>
      <c r="I276" s="81"/>
      <c r="J276" s="81"/>
      <c r="K276" s="81"/>
      <c r="L276" s="81"/>
      <c r="M276" s="81"/>
      <c r="N276" s="81"/>
      <c r="O276" s="81"/>
      <c r="P276" s="81"/>
      <c r="Q276" s="81"/>
      <c r="R276" s="81"/>
      <c r="S276" s="81"/>
      <c r="T276" s="81"/>
      <c r="U276" s="81"/>
    </row>
    <row r="277" spans="1:21" x14ac:dyDescent="0.25">
      <c r="A277" s="81"/>
      <c r="B277" s="81"/>
      <c r="C277" s="81"/>
      <c r="D277" s="81"/>
      <c r="E277" s="81"/>
      <c r="F277" s="81"/>
      <c r="G277" s="81"/>
      <c r="H277" s="81"/>
      <c r="I277" s="81"/>
      <c r="J277" s="81"/>
      <c r="K277" s="81"/>
      <c r="L277" s="81"/>
      <c r="M277" s="81"/>
      <c r="N277" s="81"/>
      <c r="O277" s="81"/>
      <c r="P277" s="81"/>
      <c r="Q277" s="81"/>
      <c r="R277" s="81"/>
      <c r="S277" s="81"/>
      <c r="T277" s="81"/>
      <c r="U277" s="81"/>
    </row>
  </sheetData>
  <phoneticPr fontId="18" type="noConversion"/>
  <printOptions headings="1"/>
  <pageMargins left="0.74803149606299213" right="0.39370078740157483" top="0.39370078740157483" bottom="0.39370078740157483" header="0.51181102362204722" footer="0.51181102362204722"/>
  <pageSetup paperSize="5" scale="78" fitToHeight="2" orientation="portrait" r:id="rId1"/>
  <headerFooter alignWithMargins="0">
    <oddFooter>&amp;C&amp;P</oddFooter>
  </headerFooter>
  <rowBreaks count="2" manualBreakCount="2">
    <brk id="44" max="16383" man="1"/>
    <brk id="10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sheetPr>
  <dimension ref="A1:V188"/>
  <sheetViews>
    <sheetView zoomScaleNormal="100" zoomScaleSheetLayoutView="75" workbookViewId="0">
      <selection activeCell="C2" sqref="C2"/>
    </sheetView>
  </sheetViews>
  <sheetFormatPr defaultRowHeight="13.2" x14ac:dyDescent="0.25"/>
  <cols>
    <col min="1" max="1" width="8.5546875" customWidth="1"/>
    <col min="2" max="2" width="59.5546875" bestFit="1" customWidth="1"/>
    <col min="3" max="3" width="24.44140625" style="6" customWidth="1"/>
    <col min="4" max="4" width="26.5546875" style="6" customWidth="1"/>
    <col min="5" max="5" width="18.5546875" style="6" bestFit="1" customWidth="1"/>
    <col min="6" max="6" width="20.44140625" bestFit="1" customWidth="1"/>
    <col min="7" max="7" width="16.33203125" bestFit="1" customWidth="1"/>
    <col min="8" max="8" width="15.6640625" customWidth="1"/>
    <col min="9" max="9" width="11.5546875" bestFit="1" customWidth="1"/>
    <col min="10" max="10" width="12.33203125" bestFit="1" customWidth="1"/>
    <col min="11" max="11" width="13.5546875" bestFit="1" customWidth="1"/>
    <col min="12" max="12" width="12.33203125" bestFit="1" customWidth="1"/>
    <col min="13" max="13" width="13.5546875" bestFit="1" customWidth="1"/>
    <col min="14" max="14" width="12.33203125" bestFit="1" customWidth="1"/>
    <col min="15" max="15" width="13.5546875" bestFit="1" customWidth="1"/>
    <col min="17" max="17" width="10.44140625" bestFit="1" customWidth="1"/>
  </cols>
  <sheetData>
    <row r="1" spans="1:8" x14ac:dyDescent="0.25">
      <c r="A1" s="6"/>
      <c r="B1" s="6"/>
    </row>
    <row r="2" spans="1:8" x14ac:dyDescent="0.25">
      <c r="A2" s="198"/>
      <c r="B2" s="164"/>
      <c r="C2" s="164"/>
      <c r="D2" s="285"/>
      <c r="E2" s="164"/>
      <c r="F2" s="165"/>
      <c r="G2" s="281"/>
      <c r="H2" s="281"/>
    </row>
    <row r="3" spans="1:8" s="12" customFormat="1" x14ac:dyDescent="0.25">
      <c r="A3" s="216" t="s">
        <v>324</v>
      </c>
      <c r="B3" s="216" t="s">
        <v>325</v>
      </c>
      <c r="C3" s="228" t="s">
        <v>326</v>
      </c>
      <c r="D3" s="282" t="s">
        <v>397</v>
      </c>
      <c r="E3" s="229" t="s">
        <v>327</v>
      </c>
      <c r="F3" s="217" t="s">
        <v>99</v>
      </c>
    </row>
    <row r="4" spans="1:8" x14ac:dyDescent="0.25">
      <c r="A4" s="166" t="s">
        <v>109</v>
      </c>
      <c r="B4" s="166" t="s">
        <v>110</v>
      </c>
      <c r="C4" s="278">
        <v>10362328576</v>
      </c>
      <c r="D4" s="278">
        <v>28660894.800000001</v>
      </c>
      <c r="E4" s="278">
        <v>10302517699.610001</v>
      </c>
      <c r="F4" s="221">
        <f t="shared" ref="F4:F35" si="0">SUM(C4:E4)</f>
        <v>20693507170.41</v>
      </c>
      <c r="H4" s="199"/>
    </row>
    <row r="5" spans="1:8" x14ac:dyDescent="0.25">
      <c r="A5" s="166" t="s">
        <v>111</v>
      </c>
      <c r="B5" s="166" t="s">
        <v>112</v>
      </c>
      <c r="C5" s="278"/>
      <c r="D5" s="278"/>
      <c r="E5" s="278"/>
      <c r="F5" s="221">
        <f t="shared" si="0"/>
        <v>0</v>
      </c>
    </row>
    <row r="6" spans="1:8" x14ac:dyDescent="0.25">
      <c r="A6" s="166" t="s">
        <v>113</v>
      </c>
      <c r="B6" s="166" t="s">
        <v>114</v>
      </c>
      <c r="C6" s="278">
        <v>0</v>
      </c>
      <c r="D6" s="278"/>
      <c r="E6" s="278"/>
      <c r="F6" s="221">
        <f t="shared" si="0"/>
        <v>0</v>
      </c>
    </row>
    <row r="7" spans="1:8" x14ac:dyDescent="0.25">
      <c r="A7" s="166" t="s">
        <v>115</v>
      </c>
      <c r="B7" s="166" t="s">
        <v>116</v>
      </c>
      <c r="C7" s="278">
        <v>0</v>
      </c>
      <c r="D7" s="278"/>
      <c r="E7" s="278"/>
      <c r="F7" s="221">
        <f t="shared" si="0"/>
        <v>0</v>
      </c>
    </row>
    <row r="8" spans="1:8" x14ac:dyDescent="0.25">
      <c r="A8" s="166" t="s">
        <v>117</v>
      </c>
      <c r="B8" s="166" t="s">
        <v>118</v>
      </c>
      <c r="C8" s="278">
        <v>0</v>
      </c>
      <c r="D8" s="278"/>
      <c r="E8" s="278"/>
      <c r="F8" s="221">
        <f t="shared" si="0"/>
        <v>0</v>
      </c>
    </row>
    <row r="9" spans="1:8" x14ac:dyDescent="0.25">
      <c r="A9" s="166" t="s">
        <v>119</v>
      </c>
      <c r="B9" s="166" t="s">
        <v>120</v>
      </c>
      <c r="C9" s="278">
        <v>-2613813887</v>
      </c>
      <c r="D9" s="278">
        <v>-15025249.859999999</v>
      </c>
      <c r="E9" s="278">
        <v>-3103094094.5599999</v>
      </c>
      <c r="F9" s="221">
        <f t="shared" si="0"/>
        <v>-5731933231.4200001</v>
      </c>
    </row>
    <row r="10" spans="1:8" x14ac:dyDescent="0.25">
      <c r="A10" s="166" t="s">
        <v>121</v>
      </c>
      <c r="B10" s="166" t="s">
        <v>122</v>
      </c>
      <c r="C10" s="278"/>
      <c r="D10" s="278"/>
      <c r="E10" s="278"/>
      <c r="F10" s="221">
        <f t="shared" si="0"/>
        <v>0</v>
      </c>
    </row>
    <row r="11" spans="1:8" x14ac:dyDescent="0.25">
      <c r="A11" s="166" t="s">
        <v>123</v>
      </c>
      <c r="B11" s="166" t="s">
        <v>124</v>
      </c>
      <c r="C11" s="278"/>
      <c r="D11" s="278"/>
      <c r="E11" s="278"/>
      <c r="F11" s="221">
        <f t="shared" si="0"/>
        <v>0</v>
      </c>
    </row>
    <row r="12" spans="1:8" x14ac:dyDescent="0.25">
      <c r="A12" s="166" t="s">
        <v>125</v>
      </c>
      <c r="B12" s="166" t="s">
        <v>126</v>
      </c>
      <c r="C12" s="278"/>
      <c r="D12" s="278"/>
      <c r="E12" s="278">
        <v>3514449.32</v>
      </c>
      <c r="F12" s="221">
        <f t="shared" si="0"/>
        <v>3514449.32</v>
      </c>
    </row>
    <row r="13" spans="1:8" x14ac:dyDescent="0.25">
      <c r="A13" s="166" t="s">
        <v>127</v>
      </c>
      <c r="B13" s="166" t="s">
        <v>128</v>
      </c>
      <c r="C13" s="278"/>
      <c r="D13" s="278"/>
      <c r="E13" s="278"/>
      <c r="F13" s="221">
        <f t="shared" si="0"/>
        <v>0</v>
      </c>
    </row>
    <row r="14" spans="1:8" x14ac:dyDescent="0.25">
      <c r="A14" s="166" t="s">
        <v>129</v>
      </c>
      <c r="B14" s="166" t="s">
        <v>130</v>
      </c>
      <c r="C14" s="278"/>
      <c r="D14" s="278">
        <v>282045.21000000002</v>
      </c>
      <c r="E14" s="278">
        <v>72283859.890000001</v>
      </c>
      <c r="F14" s="221">
        <f t="shared" si="0"/>
        <v>72565905.099999994</v>
      </c>
    </row>
    <row r="15" spans="1:8" x14ac:dyDescent="0.25">
      <c r="A15" s="166" t="s">
        <v>131</v>
      </c>
      <c r="B15" s="166" t="s">
        <v>132</v>
      </c>
      <c r="C15" s="278"/>
      <c r="D15" s="278"/>
      <c r="E15" s="278"/>
      <c r="F15" s="221">
        <f t="shared" si="0"/>
        <v>0</v>
      </c>
    </row>
    <row r="16" spans="1:8" x14ac:dyDescent="0.25">
      <c r="A16" s="166" t="s">
        <v>135</v>
      </c>
      <c r="B16" s="166" t="s">
        <v>136</v>
      </c>
      <c r="C16" s="278">
        <v>18495686</v>
      </c>
      <c r="D16" s="278">
        <v>-812080.87</v>
      </c>
      <c r="E16" s="278"/>
      <c r="F16" s="221">
        <f t="shared" si="0"/>
        <v>17683605.129999999</v>
      </c>
    </row>
    <row r="17" spans="1:6" x14ac:dyDescent="0.25">
      <c r="A17" s="166" t="s">
        <v>137</v>
      </c>
      <c r="B17" s="166" t="s">
        <v>138</v>
      </c>
      <c r="C17" s="278"/>
      <c r="D17" s="278"/>
      <c r="E17" s="278"/>
      <c r="F17" s="221">
        <f t="shared" si="0"/>
        <v>0</v>
      </c>
    </row>
    <row r="18" spans="1:6" x14ac:dyDescent="0.25">
      <c r="A18" s="166" t="s">
        <v>139</v>
      </c>
      <c r="B18" s="166" t="s">
        <v>140</v>
      </c>
      <c r="C18" s="278"/>
      <c r="D18" s="278"/>
      <c r="E18" s="278"/>
      <c r="F18" s="221">
        <f t="shared" si="0"/>
        <v>0</v>
      </c>
    </row>
    <row r="19" spans="1:6" s="215" customFormat="1" x14ac:dyDescent="0.25">
      <c r="A19" s="166" t="s">
        <v>143</v>
      </c>
      <c r="B19" s="166" t="s">
        <v>13</v>
      </c>
      <c r="C19" s="278">
        <v>11678223</v>
      </c>
      <c r="D19" s="278">
        <v>1095156.26</v>
      </c>
      <c r="E19" s="278">
        <v>-269290666.62</v>
      </c>
      <c r="F19" s="221">
        <f t="shared" si="0"/>
        <v>-256517287.36000001</v>
      </c>
    </row>
    <row r="20" spans="1:6" s="215" customFormat="1" x14ac:dyDescent="0.25">
      <c r="A20" s="166" t="s">
        <v>144</v>
      </c>
      <c r="B20" s="166" t="s">
        <v>145</v>
      </c>
      <c r="C20" s="278">
        <v>19584909</v>
      </c>
      <c r="D20" s="278"/>
      <c r="E20" s="278">
        <v>12129809.26</v>
      </c>
      <c r="F20" s="221">
        <f t="shared" si="0"/>
        <v>31714718.259999998</v>
      </c>
    </row>
    <row r="21" spans="1:6" s="215" customFormat="1" x14ac:dyDescent="0.25">
      <c r="A21" s="166" t="s">
        <v>146</v>
      </c>
      <c r="B21" s="166" t="s">
        <v>147</v>
      </c>
      <c r="C21" s="278"/>
      <c r="D21" s="278"/>
      <c r="E21" s="278"/>
      <c r="F21" s="221">
        <f t="shared" si="0"/>
        <v>0</v>
      </c>
    </row>
    <row r="22" spans="1:6" s="215" customFormat="1" x14ac:dyDescent="0.25">
      <c r="A22" s="166" t="s">
        <v>148</v>
      </c>
      <c r="B22" s="166" t="s">
        <v>149</v>
      </c>
      <c r="C22" s="278">
        <v>520415787</v>
      </c>
      <c r="D22" s="278">
        <v>2103170.7999999998</v>
      </c>
      <c r="E22" s="278">
        <v>370764738.19999999</v>
      </c>
      <c r="F22" s="221">
        <f t="shared" si="0"/>
        <v>893283696</v>
      </c>
    </row>
    <row r="23" spans="1:6" s="215" customFormat="1" x14ac:dyDescent="0.25">
      <c r="A23" s="166" t="s">
        <v>150</v>
      </c>
      <c r="B23" s="166" t="s">
        <v>151</v>
      </c>
      <c r="C23" s="278">
        <v>-35766039</v>
      </c>
      <c r="D23" s="278"/>
      <c r="E23" s="278">
        <v>28845918.309999999</v>
      </c>
      <c r="F23" s="221">
        <f t="shared" si="0"/>
        <v>-6920120.6900000013</v>
      </c>
    </row>
    <row r="24" spans="1:6" s="215" customFormat="1" x14ac:dyDescent="0.25">
      <c r="A24" s="166" t="s">
        <v>152</v>
      </c>
      <c r="B24" s="166" t="s">
        <v>153</v>
      </c>
      <c r="C24" s="278">
        <v>115928154</v>
      </c>
      <c r="D24" s="278">
        <v>137593.70000000001</v>
      </c>
      <c r="E24" s="278">
        <v>19479840.899999999</v>
      </c>
      <c r="F24" s="221">
        <f t="shared" si="0"/>
        <v>135545588.59999999</v>
      </c>
    </row>
    <row r="25" spans="1:6" s="215" customFormat="1" x14ac:dyDescent="0.25">
      <c r="A25" s="166" t="s">
        <v>154</v>
      </c>
      <c r="B25" s="166" t="s">
        <v>155</v>
      </c>
      <c r="C25" s="278">
        <v>-31815783</v>
      </c>
      <c r="D25" s="278">
        <v>-85162.3</v>
      </c>
      <c r="E25" s="278">
        <v>-6322640.5599999996</v>
      </c>
      <c r="F25" s="221">
        <f t="shared" si="0"/>
        <v>-38223585.859999999</v>
      </c>
    </row>
    <row r="26" spans="1:6" s="215" customFormat="1" x14ac:dyDescent="0.25">
      <c r="A26" s="166" t="s">
        <v>156</v>
      </c>
      <c r="B26" s="166" t="s">
        <v>157</v>
      </c>
      <c r="C26" s="278">
        <v>0</v>
      </c>
      <c r="D26" s="278"/>
      <c r="E26" s="278"/>
      <c r="F26" s="221">
        <f t="shared" si="0"/>
        <v>0</v>
      </c>
    </row>
    <row r="27" spans="1:6" s="215" customFormat="1" x14ac:dyDescent="0.25">
      <c r="A27" s="166" t="s">
        <v>163</v>
      </c>
      <c r="B27" s="166" t="s">
        <v>164</v>
      </c>
      <c r="C27" s="278">
        <v>382268</v>
      </c>
      <c r="D27" s="278">
        <v>79043.89</v>
      </c>
      <c r="E27" s="278">
        <v>23957963.66</v>
      </c>
      <c r="F27" s="221">
        <f t="shared" si="0"/>
        <v>24419275.550000001</v>
      </c>
    </row>
    <row r="28" spans="1:6" s="215" customFormat="1" x14ac:dyDescent="0.25">
      <c r="A28" s="166" t="s">
        <v>165</v>
      </c>
      <c r="B28" s="166" t="s">
        <v>166</v>
      </c>
      <c r="C28" s="278">
        <v>0</v>
      </c>
      <c r="D28" s="278"/>
      <c r="E28" s="278"/>
      <c r="F28" s="221">
        <f t="shared" si="0"/>
        <v>0</v>
      </c>
    </row>
    <row r="29" spans="1:6" s="215" customFormat="1" x14ac:dyDescent="0.25">
      <c r="A29" s="166" t="s">
        <v>159</v>
      </c>
      <c r="B29" s="166" t="s">
        <v>160</v>
      </c>
      <c r="C29" s="278">
        <v>543913079</v>
      </c>
      <c r="D29" s="278"/>
      <c r="E29" s="278">
        <v>138457074.25999999</v>
      </c>
      <c r="F29" s="221">
        <f t="shared" si="0"/>
        <v>682370153.25999999</v>
      </c>
    </row>
    <row r="30" spans="1:6" s="215" customFormat="1" x14ac:dyDescent="0.25">
      <c r="A30" s="166" t="s">
        <v>161</v>
      </c>
      <c r="B30" s="166" t="s">
        <v>162</v>
      </c>
      <c r="C30" s="278"/>
      <c r="D30" s="278"/>
      <c r="E30" s="278">
        <v>3312196.27</v>
      </c>
      <c r="F30" s="221">
        <f t="shared" si="0"/>
        <v>3312196.27</v>
      </c>
    </row>
    <row r="31" spans="1:6" s="215" customFormat="1" x14ac:dyDescent="0.25">
      <c r="A31" s="166" t="s">
        <v>167</v>
      </c>
      <c r="B31" s="166" t="s">
        <v>168</v>
      </c>
      <c r="C31" s="278">
        <v>2735674</v>
      </c>
      <c r="D31" s="278">
        <v>87742.54</v>
      </c>
      <c r="E31" s="278">
        <v>6117094.7300000004</v>
      </c>
      <c r="F31" s="221">
        <f t="shared" si="0"/>
        <v>8940511.2699999996</v>
      </c>
    </row>
    <row r="32" spans="1:6" s="215" customFormat="1" x14ac:dyDescent="0.25">
      <c r="A32" s="166" t="s">
        <v>169</v>
      </c>
      <c r="B32" s="166" t="s">
        <v>16</v>
      </c>
      <c r="C32" s="278">
        <v>227044053</v>
      </c>
      <c r="D32" s="278"/>
      <c r="E32" s="278">
        <v>-4886800</v>
      </c>
      <c r="F32" s="221">
        <f t="shared" si="0"/>
        <v>222157253</v>
      </c>
    </row>
    <row r="33" spans="1:6" s="215" customFormat="1" x14ac:dyDescent="0.25">
      <c r="A33" s="166" t="s">
        <v>170</v>
      </c>
      <c r="B33" s="166" t="s">
        <v>171</v>
      </c>
      <c r="C33" s="278">
        <v>6192</v>
      </c>
      <c r="D33" s="278"/>
      <c r="E33" s="278"/>
      <c r="F33" s="221">
        <f t="shared" si="0"/>
        <v>6192</v>
      </c>
    </row>
    <row r="34" spans="1:6" s="215" customFormat="1" x14ac:dyDescent="0.25">
      <c r="A34" s="166" t="s">
        <v>174</v>
      </c>
      <c r="B34" s="166" t="s">
        <v>175</v>
      </c>
      <c r="C34" s="278">
        <v>20177488</v>
      </c>
      <c r="D34" s="278"/>
      <c r="E34" s="278">
        <v>21418073.489999998</v>
      </c>
      <c r="F34" s="221">
        <f t="shared" si="0"/>
        <v>41595561.489999995</v>
      </c>
    </row>
    <row r="35" spans="1:6" s="215" customFormat="1" x14ac:dyDescent="0.25">
      <c r="A35" s="166" t="s">
        <v>176</v>
      </c>
      <c r="B35" s="166" t="s">
        <v>177</v>
      </c>
      <c r="C35" s="278">
        <v>122447916</v>
      </c>
      <c r="D35" s="278"/>
      <c r="E35" s="278"/>
      <c r="F35" s="221">
        <f t="shared" si="0"/>
        <v>122447916</v>
      </c>
    </row>
    <row r="36" spans="1:6" s="215" customFormat="1" x14ac:dyDescent="0.25">
      <c r="A36" s="166" t="s">
        <v>178</v>
      </c>
      <c r="B36" s="166" t="s">
        <v>179</v>
      </c>
      <c r="C36" s="278"/>
      <c r="D36" s="278"/>
      <c r="E36" s="278"/>
      <c r="F36" s="221">
        <f t="shared" ref="F36:F67" si="1">SUM(C36:E36)</f>
        <v>0</v>
      </c>
    </row>
    <row r="37" spans="1:6" s="215" customFormat="1" x14ac:dyDescent="0.25">
      <c r="A37" s="166" t="s">
        <v>180</v>
      </c>
      <c r="B37" s="166" t="s">
        <v>181</v>
      </c>
      <c r="C37" s="278"/>
      <c r="D37" s="278"/>
      <c r="E37" s="278"/>
      <c r="F37" s="221">
        <f t="shared" si="1"/>
        <v>0</v>
      </c>
    </row>
    <row r="38" spans="1:6" s="215" customFormat="1" x14ac:dyDescent="0.25">
      <c r="A38" s="166" t="s">
        <v>182</v>
      </c>
      <c r="B38" s="166" t="s">
        <v>183</v>
      </c>
      <c r="C38" s="278"/>
      <c r="D38" s="278">
        <v>-49293.599999999999</v>
      </c>
      <c r="E38" s="278">
        <v>535703661.18000001</v>
      </c>
      <c r="F38" s="221">
        <f t="shared" si="1"/>
        <v>535654367.57999998</v>
      </c>
    </row>
    <row r="39" spans="1:6" s="215" customFormat="1" x14ac:dyDescent="0.25">
      <c r="A39" s="166" t="s">
        <v>186</v>
      </c>
      <c r="B39" s="166" t="s">
        <v>187</v>
      </c>
      <c r="C39" s="278">
        <v>113653785</v>
      </c>
      <c r="D39" s="278">
        <v>707614.15</v>
      </c>
      <c r="E39" s="278">
        <v>11847180.25</v>
      </c>
      <c r="F39" s="221">
        <f t="shared" si="1"/>
        <v>126208579.40000001</v>
      </c>
    </row>
    <row r="40" spans="1:6" s="215" customFormat="1" x14ac:dyDescent="0.25">
      <c r="A40" s="166" t="s">
        <v>188</v>
      </c>
      <c r="B40" s="166" t="s">
        <v>189</v>
      </c>
      <c r="C40" s="278"/>
      <c r="D40" s="278"/>
      <c r="E40" s="278"/>
      <c r="F40" s="221">
        <f t="shared" si="1"/>
        <v>0</v>
      </c>
    </row>
    <row r="41" spans="1:6" s="215" customFormat="1" x14ac:dyDescent="0.25">
      <c r="A41" s="166" t="s">
        <v>190</v>
      </c>
      <c r="B41" s="166" t="s">
        <v>191</v>
      </c>
      <c r="C41" s="278">
        <v>519442059</v>
      </c>
      <c r="D41" s="278"/>
      <c r="E41" s="278"/>
      <c r="F41" s="221">
        <f t="shared" si="1"/>
        <v>519442059</v>
      </c>
    </row>
    <row r="42" spans="1:6" s="215" customFormat="1" x14ac:dyDescent="0.25">
      <c r="A42" s="166" t="s">
        <v>192</v>
      </c>
      <c r="B42" s="166" t="s">
        <v>193</v>
      </c>
      <c r="C42" s="278"/>
      <c r="D42" s="278"/>
      <c r="E42" s="278"/>
      <c r="F42" s="221">
        <f t="shared" si="1"/>
        <v>0</v>
      </c>
    </row>
    <row r="43" spans="1:6" s="215" customFormat="1" x14ac:dyDescent="0.25">
      <c r="A43" s="166" t="s">
        <v>196</v>
      </c>
      <c r="B43" s="166" t="s">
        <v>197</v>
      </c>
      <c r="C43" s="278"/>
      <c r="D43" s="278">
        <v>-5610684.46</v>
      </c>
      <c r="E43" s="278"/>
      <c r="F43" s="221">
        <f t="shared" si="1"/>
        <v>-5610684.46</v>
      </c>
    </row>
    <row r="44" spans="1:6" s="215" customFormat="1" x14ac:dyDescent="0.25">
      <c r="A44" s="166" t="s">
        <v>198</v>
      </c>
      <c r="B44" s="166" t="s">
        <v>199</v>
      </c>
      <c r="C44" s="278">
        <v>-2316863919</v>
      </c>
      <c r="D44" s="278"/>
      <c r="E44" s="278">
        <v>-713386580.5</v>
      </c>
      <c r="F44" s="221">
        <f t="shared" si="1"/>
        <v>-3030250499.5</v>
      </c>
    </row>
    <row r="45" spans="1:6" s="215" customFormat="1" x14ac:dyDescent="0.25">
      <c r="A45" s="166" t="s">
        <v>200</v>
      </c>
      <c r="B45" s="166" t="s">
        <v>201</v>
      </c>
      <c r="C45" s="278">
        <v>-1148212748</v>
      </c>
      <c r="D45" s="278"/>
      <c r="E45" s="278">
        <v>-4099444.06</v>
      </c>
      <c r="F45" s="221">
        <f t="shared" si="1"/>
        <v>-1152312192.0599999</v>
      </c>
    </row>
    <row r="46" spans="1:6" s="215" customFormat="1" x14ac:dyDescent="0.25">
      <c r="A46" s="166" t="s">
        <v>202</v>
      </c>
      <c r="B46" s="166" t="s">
        <v>203</v>
      </c>
      <c r="C46" s="278">
        <v>864298494</v>
      </c>
      <c r="D46" s="278">
        <v>231167.68</v>
      </c>
      <c r="E46" s="278">
        <v>-1049822360.09</v>
      </c>
      <c r="F46" s="221">
        <f t="shared" si="1"/>
        <v>-185292698.41000009</v>
      </c>
    </row>
    <row r="47" spans="1:6" s="215" customFormat="1" x14ac:dyDescent="0.25">
      <c r="A47" s="166" t="s">
        <v>204</v>
      </c>
      <c r="B47" s="166" t="s">
        <v>205</v>
      </c>
      <c r="C47" s="278">
        <v>2612000</v>
      </c>
      <c r="D47" s="278"/>
      <c r="E47" s="278"/>
      <c r="F47" s="221">
        <f t="shared" si="1"/>
        <v>2612000</v>
      </c>
    </row>
    <row r="48" spans="1:6" s="215" customFormat="1" x14ac:dyDescent="0.25">
      <c r="A48" s="166" t="s">
        <v>206</v>
      </c>
      <c r="B48" s="166" t="s">
        <v>207</v>
      </c>
      <c r="C48" s="278"/>
      <c r="D48" s="278"/>
      <c r="E48" s="278"/>
      <c r="F48" s="221">
        <f t="shared" si="1"/>
        <v>0</v>
      </c>
    </row>
    <row r="49" spans="1:6" s="215" customFormat="1" x14ac:dyDescent="0.25">
      <c r="A49" s="166" t="s">
        <v>210</v>
      </c>
      <c r="B49" s="166" t="s">
        <v>32</v>
      </c>
      <c r="C49" s="278">
        <v>-3780000000</v>
      </c>
      <c r="D49" s="278"/>
      <c r="E49" s="278">
        <v>-4065515416.1300001</v>
      </c>
      <c r="F49" s="221">
        <f t="shared" si="1"/>
        <v>-7845515416.1300001</v>
      </c>
    </row>
    <row r="50" spans="1:6" s="215" customFormat="1" x14ac:dyDescent="0.25">
      <c r="A50" s="166" t="s">
        <v>211</v>
      </c>
      <c r="B50" s="166" t="s">
        <v>212</v>
      </c>
      <c r="C50" s="278"/>
      <c r="D50" s="278"/>
      <c r="E50" s="278"/>
      <c r="F50" s="221">
        <f t="shared" si="1"/>
        <v>0</v>
      </c>
    </row>
    <row r="51" spans="1:6" s="215" customFormat="1" x14ac:dyDescent="0.25">
      <c r="A51" s="166" t="s">
        <v>213</v>
      </c>
      <c r="B51" s="166" t="s">
        <v>214</v>
      </c>
      <c r="C51" s="278"/>
      <c r="D51" s="278">
        <v>-8660000</v>
      </c>
      <c r="E51" s="278"/>
      <c r="F51" s="221">
        <f t="shared" si="1"/>
        <v>-8660000</v>
      </c>
    </row>
    <row r="52" spans="1:6" s="215" customFormat="1" x14ac:dyDescent="0.25">
      <c r="A52" s="166" t="s">
        <v>215</v>
      </c>
      <c r="B52" s="166" t="s">
        <v>216</v>
      </c>
      <c r="C52" s="278">
        <v>-300000000</v>
      </c>
      <c r="D52" s="278"/>
      <c r="E52" s="278"/>
      <c r="F52" s="221">
        <f t="shared" si="1"/>
        <v>-300000000</v>
      </c>
    </row>
    <row r="53" spans="1:6" s="215" customFormat="1" x14ac:dyDescent="0.25">
      <c r="A53" s="166" t="s">
        <v>218</v>
      </c>
      <c r="B53" s="166" t="s">
        <v>219</v>
      </c>
      <c r="C53" s="278">
        <v>-749213305</v>
      </c>
      <c r="D53" s="278"/>
      <c r="E53" s="278"/>
      <c r="F53" s="221">
        <f t="shared" si="1"/>
        <v>-749213305</v>
      </c>
    </row>
    <row r="54" spans="1:6" s="215" customFormat="1" x14ac:dyDescent="0.25">
      <c r="A54" s="166" t="s">
        <v>220</v>
      </c>
      <c r="B54" s="166" t="s">
        <v>221</v>
      </c>
      <c r="C54" s="278">
        <v>-311192463</v>
      </c>
      <c r="D54" s="278">
        <v>-2544996.2999999998</v>
      </c>
      <c r="E54" s="278">
        <v>-451259197.89999998</v>
      </c>
      <c r="F54" s="221">
        <f t="shared" si="1"/>
        <v>-764996657.20000005</v>
      </c>
    </row>
    <row r="55" spans="1:6" s="215" customFormat="1" x14ac:dyDescent="0.25">
      <c r="A55" s="166" t="s">
        <v>222</v>
      </c>
      <c r="B55" s="166" t="s">
        <v>223</v>
      </c>
      <c r="C55" s="278"/>
      <c r="D55" s="278">
        <v>-30235.84</v>
      </c>
      <c r="E55" s="278">
        <v>-9253694.2699999996</v>
      </c>
      <c r="F55" s="221">
        <f t="shared" si="1"/>
        <v>-9283930.1099999994</v>
      </c>
    </row>
    <row r="56" spans="1:6" s="215" customFormat="1" x14ac:dyDescent="0.25">
      <c r="A56" s="166" t="s">
        <v>228</v>
      </c>
      <c r="B56" s="166" t="s">
        <v>229</v>
      </c>
      <c r="C56" s="278"/>
      <c r="D56" s="278"/>
      <c r="E56" s="278"/>
      <c r="F56" s="221">
        <f t="shared" si="1"/>
        <v>0</v>
      </c>
    </row>
    <row r="57" spans="1:6" s="215" customFormat="1" x14ac:dyDescent="0.25">
      <c r="A57" s="166" t="s">
        <v>224</v>
      </c>
      <c r="B57" s="166" t="s">
        <v>225</v>
      </c>
      <c r="C57" s="278">
        <v>-41885178</v>
      </c>
      <c r="D57" s="278">
        <v>-77721.94</v>
      </c>
      <c r="E57" s="278">
        <v>-51109143.700000003</v>
      </c>
      <c r="F57" s="221">
        <f t="shared" si="1"/>
        <v>-93072043.640000001</v>
      </c>
    </row>
    <row r="58" spans="1:6" s="215" customFormat="1" x14ac:dyDescent="0.25">
      <c r="A58" s="166" t="s">
        <v>230</v>
      </c>
      <c r="B58" s="166" t="s">
        <v>231</v>
      </c>
      <c r="C58" s="278"/>
      <c r="D58" s="278"/>
      <c r="E58" s="278"/>
      <c r="F58" s="221">
        <f t="shared" si="1"/>
        <v>0</v>
      </c>
    </row>
    <row r="59" spans="1:6" s="215" customFormat="1" x14ac:dyDescent="0.25">
      <c r="A59" s="166" t="s">
        <v>238</v>
      </c>
      <c r="B59" s="166" t="s">
        <v>239</v>
      </c>
      <c r="C59" s="278">
        <v>-55671431</v>
      </c>
      <c r="D59" s="278">
        <v>-226833.81</v>
      </c>
      <c r="E59" s="278">
        <v>-40396941.43</v>
      </c>
      <c r="F59" s="221">
        <f t="shared" si="1"/>
        <v>-96295206.24000001</v>
      </c>
    </row>
    <row r="60" spans="1:6" s="215" customFormat="1" x14ac:dyDescent="0.25">
      <c r="A60" s="166" t="s">
        <v>232</v>
      </c>
      <c r="B60" s="166" t="s">
        <v>233</v>
      </c>
      <c r="C60" s="278">
        <v>-35420104</v>
      </c>
      <c r="D60" s="278"/>
      <c r="E60" s="278">
        <v>-35201743.920000002</v>
      </c>
      <c r="F60" s="221">
        <f t="shared" si="1"/>
        <v>-70621847.920000002</v>
      </c>
    </row>
    <row r="61" spans="1:6" s="215" customFormat="1" x14ac:dyDescent="0.25">
      <c r="A61" s="166" t="s">
        <v>241</v>
      </c>
      <c r="B61" s="166" t="s">
        <v>242</v>
      </c>
      <c r="C61" s="278">
        <v>-7410</v>
      </c>
      <c r="D61" s="278"/>
      <c r="E61" s="278"/>
      <c r="F61" s="221">
        <f t="shared" si="1"/>
        <v>-7410</v>
      </c>
    </row>
    <row r="62" spans="1:6" s="215" customFormat="1" x14ac:dyDescent="0.25">
      <c r="A62" s="166" t="s">
        <v>226</v>
      </c>
      <c r="B62" s="166" t="s">
        <v>227</v>
      </c>
      <c r="C62" s="278">
        <v>-277589325</v>
      </c>
      <c r="D62" s="278"/>
      <c r="E62" s="278"/>
      <c r="F62" s="221">
        <f t="shared" si="1"/>
        <v>-277589325</v>
      </c>
    </row>
    <row r="63" spans="1:6" s="215" customFormat="1" x14ac:dyDescent="0.25">
      <c r="A63" s="166" t="s">
        <v>234</v>
      </c>
      <c r="B63" s="166" t="s">
        <v>235</v>
      </c>
      <c r="C63" s="278"/>
      <c r="D63" s="278"/>
      <c r="E63" s="278"/>
      <c r="F63" s="221">
        <f t="shared" si="1"/>
        <v>0</v>
      </c>
    </row>
    <row r="64" spans="1:6" s="215" customFormat="1" x14ac:dyDescent="0.25">
      <c r="A64" s="166" t="s">
        <v>243</v>
      </c>
      <c r="B64" s="166" t="s">
        <v>244</v>
      </c>
      <c r="C64" s="278"/>
      <c r="D64" s="278"/>
      <c r="E64" s="278"/>
      <c r="F64" s="221">
        <f t="shared" si="1"/>
        <v>0</v>
      </c>
    </row>
    <row r="65" spans="1:6" s="215" customFormat="1" x14ac:dyDescent="0.25">
      <c r="A65" s="166" t="s">
        <v>236</v>
      </c>
      <c r="B65" s="166" t="s">
        <v>237</v>
      </c>
      <c r="C65" s="278"/>
      <c r="D65" s="278">
        <v>-2565</v>
      </c>
      <c r="E65" s="278"/>
      <c r="F65" s="221">
        <f t="shared" si="1"/>
        <v>-2565</v>
      </c>
    </row>
    <row r="66" spans="1:6" s="215" customFormat="1" x14ac:dyDescent="0.25">
      <c r="A66" s="166" t="s">
        <v>248</v>
      </c>
      <c r="B66" s="166" t="s">
        <v>249</v>
      </c>
      <c r="C66" s="278"/>
      <c r="D66" s="278"/>
      <c r="E66" s="278"/>
      <c r="F66" s="221">
        <f t="shared" si="1"/>
        <v>0</v>
      </c>
    </row>
    <row r="67" spans="1:6" s="215" customFormat="1" x14ac:dyDescent="0.25">
      <c r="A67" s="166" t="s">
        <v>250</v>
      </c>
      <c r="B67" s="166" t="s">
        <v>251</v>
      </c>
      <c r="C67" s="278"/>
      <c r="D67" s="284"/>
      <c r="E67" s="278"/>
      <c r="F67" s="221">
        <f t="shared" si="1"/>
        <v>0</v>
      </c>
    </row>
    <row r="68" spans="1:6" s="215" customFormat="1" x14ac:dyDescent="0.25">
      <c r="A68" s="166" t="s">
        <v>245</v>
      </c>
      <c r="B68" s="166" t="s">
        <v>246</v>
      </c>
      <c r="C68" s="278"/>
      <c r="D68" s="284"/>
      <c r="E68" s="278">
        <v>-622238977.97000003</v>
      </c>
      <c r="F68" s="221">
        <f t="shared" ref="F68:F99" si="2">SUM(C68:E68)</f>
        <v>-622238977.97000003</v>
      </c>
    </row>
    <row r="69" spans="1:6" s="215" customFormat="1" x14ac:dyDescent="0.25">
      <c r="A69" s="166" t="s">
        <v>252</v>
      </c>
      <c r="B69" s="166" t="s">
        <v>253</v>
      </c>
      <c r="C69" s="278"/>
      <c r="D69" s="284"/>
      <c r="E69" s="278"/>
      <c r="F69" s="221">
        <f t="shared" si="2"/>
        <v>0</v>
      </c>
    </row>
    <row r="70" spans="1:6" s="215" customFormat="1" x14ac:dyDescent="0.25">
      <c r="A70" s="166" t="s">
        <v>254</v>
      </c>
      <c r="B70" s="166" t="s">
        <v>255</v>
      </c>
      <c r="C70" s="278">
        <v>-1472435768</v>
      </c>
      <c r="D70" s="284"/>
      <c r="E70" s="278">
        <v>-854609047</v>
      </c>
      <c r="F70" s="221">
        <f t="shared" si="2"/>
        <v>-2327044815</v>
      </c>
    </row>
    <row r="71" spans="1:6" s="215" customFormat="1" x14ac:dyDescent="0.25">
      <c r="A71" s="166" t="s">
        <v>256</v>
      </c>
      <c r="B71" s="166" t="s">
        <v>257</v>
      </c>
      <c r="C71" s="278"/>
      <c r="D71" s="284"/>
      <c r="E71" s="278"/>
      <c r="F71" s="221">
        <f t="shared" si="2"/>
        <v>0</v>
      </c>
    </row>
    <row r="72" spans="1:6" s="215" customFormat="1" x14ac:dyDescent="0.25">
      <c r="A72" s="166" t="s">
        <v>259</v>
      </c>
      <c r="B72" s="166" t="s">
        <v>37</v>
      </c>
      <c r="C72" s="278">
        <v>-3194138085</v>
      </c>
      <c r="D72" s="278">
        <v>-11923171.119999999</v>
      </c>
      <c r="E72" s="278">
        <v>-2182122585.2600002</v>
      </c>
      <c r="F72" s="221">
        <f t="shared" si="2"/>
        <v>-5388183841.3800001</v>
      </c>
    </row>
    <row r="73" spans="1:6" s="215" customFormat="1" x14ac:dyDescent="0.25">
      <c r="A73" s="166" t="s">
        <v>284</v>
      </c>
      <c r="B73" s="166" t="s">
        <v>285</v>
      </c>
      <c r="C73" s="278">
        <v>2357552346</v>
      </c>
      <c r="D73" s="278">
        <v>9416239.5500000007</v>
      </c>
      <c r="E73" s="278">
        <v>1381627593.48</v>
      </c>
      <c r="F73" s="221">
        <f t="shared" si="2"/>
        <v>3748596179.0300002</v>
      </c>
    </row>
    <row r="74" spans="1:6" x14ac:dyDescent="0.25">
      <c r="A74" s="166" t="s">
        <v>286</v>
      </c>
      <c r="B74" s="166" t="s">
        <v>287</v>
      </c>
      <c r="C74" s="278"/>
      <c r="D74" s="278">
        <v>110664.75</v>
      </c>
      <c r="E74" s="278"/>
      <c r="F74" s="221">
        <f t="shared" si="2"/>
        <v>110664.75</v>
      </c>
    </row>
    <row r="75" spans="1:6" x14ac:dyDescent="0.25">
      <c r="A75" s="166" t="s">
        <v>288</v>
      </c>
      <c r="B75" s="166" t="s">
        <v>289</v>
      </c>
      <c r="C75" s="278">
        <v>320104849</v>
      </c>
      <c r="D75" s="278">
        <v>1160478.77</v>
      </c>
      <c r="E75" s="278">
        <v>278223058.32999998</v>
      </c>
      <c r="F75" s="221">
        <f t="shared" si="2"/>
        <v>599488386.0999999</v>
      </c>
    </row>
    <row r="76" spans="1:6" x14ac:dyDescent="0.25">
      <c r="A76" s="166" t="s">
        <v>290</v>
      </c>
      <c r="B76" s="166" t="s">
        <v>291</v>
      </c>
      <c r="C76" s="278"/>
      <c r="D76" s="278"/>
      <c r="E76" s="278">
        <v>9320283.3900000006</v>
      </c>
      <c r="F76" s="221">
        <f t="shared" si="2"/>
        <v>9320283.3900000006</v>
      </c>
    </row>
    <row r="77" spans="1:6" x14ac:dyDescent="0.25">
      <c r="A77" s="166" t="s">
        <v>292</v>
      </c>
      <c r="B77" s="166" t="s">
        <v>293</v>
      </c>
      <c r="C77" s="278">
        <v>44905630</v>
      </c>
      <c r="D77" s="278">
        <v>573250.81000000006</v>
      </c>
      <c r="E77" s="278">
        <v>77786166.670000002</v>
      </c>
      <c r="F77" s="221">
        <f t="shared" si="2"/>
        <v>123265047.48</v>
      </c>
    </row>
    <row r="78" spans="1:6" x14ac:dyDescent="0.25">
      <c r="A78" s="166" t="s">
        <v>318</v>
      </c>
      <c r="B78" s="166" t="s">
        <v>319</v>
      </c>
      <c r="C78" s="278">
        <v>36944831</v>
      </c>
      <c r="D78" s="278"/>
      <c r="E78" s="278">
        <v>19193819.420000002</v>
      </c>
      <c r="F78" s="221">
        <f t="shared" si="2"/>
        <v>56138650.420000002</v>
      </c>
    </row>
    <row r="79" spans="1:6" x14ac:dyDescent="0.25">
      <c r="A79" s="166" t="s">
        <v>260</v>
      </c>
      <c r="B79" s="166" t="s">
        <v>261</v>
      </c>
      <c r="C79" s="278"/>
      <c r="D79" s="278"/>
      <c r="E79" s="278"/>
      <c r="F79" s="221">
        <f t="shared" si="2"/>
        <v>0</v>
      </c>
    </row>
    <row r="80" spans="1:6" x14ac:dyDescent="0.25">
      <c r="A80" s="166" t="s">
        <v>262</v>
      </c>
      <c r="B80" s="166" t="s">
        <v>263</v>
      </c>
      <c r="C80" s="278"/>
      <c r="D80" s="278"/>
      <c r="E80" s="278"/>
      <c r="F80" s="221">
        <f t="shared" si="2"/>
        <v>0</v>
      </c>
    </row>
    <row r="81" spans="1:6" x14ac:dyDescent="0.25">
      <c r="A81" s="166" t="s">
        <v>264</v>
      </c>
      <c r="B81" s="166" t="s">
        <v>265</v>
      </c>
      <c r="C81" s="278"/>
      <c r="D81" s="278"/>
      <c r="E81" s="278"/>
      <c r="F81" s="221">
        <f t="shared" si="2"/>
        <v>0</v>
      </c>
    </row>
    <row r="82" spans="1:6" x14ac:dyDescent="0.25">
      <c r="A82" s="166" t="s">
        <v>294</v>
      </c>
      <c r="B82" s="166" t="s">
        <v>295</v>
      </c>
      <c r="C82" s="278"/>
      <c r="D82" s="278"/>
      <c r="E82" s="278"/>
      <c r="F82" s="221">
        <f t="shared" si="2"/>
        <v>0</v>
      </c>
    </row>
    <row r="83" spans="1:6" x14ac:dyDescent="0.25">
      <c r="A83" s="166" t="s">
        <v>266</v>
      </c>
      <c r="B83" s="166" t="s">
        <v>267</v>
      </c>
      <c r="C83" s="278"/>
      <c r="D83" s="278"/>
      <c r="E83" s="278"/>
      <c r="F83" s="221">
        <f t="shared" si="2"/>
        <v>0</v>
      </c>
    </row>
    <row r="84" spans="1:6" x14ac:dyDescent="0.25">
      <c r="A84" s="166" t="s">
        <v>268</v>
      </c>
      <c r="B84" s="166" t="s">
        <v>269</v>
      </c>
      <c r="C84" s="278"/>
      <c r="D84" s="278">
        <v>71584.03</v>
      </c>
      <c r="E84" s="278"/>
      <c r="F84" s="221">
        <f t="shared" si="2"/>
        <v>71584.03</v>
      </c>
    </row>
    <row r="85" spans="1:6" x14ac:dyDescent="0.25">
      <c r="A85" s="166" t="s">
        <v>270</v>
      </c>
      <c r="B85" s="166" t="s">
        <v>271</v>
      </c>
      <c r="C85" s="278">
        <v>-59611232</v>
      </c>
      <c r="D85" s="278"/>
      <c r="E85" s="278">
        <v>-2663.78</v>
      </c>
      <c r="F85" s="221">
        <f t="shared" si="2"/>
        <v>-59613895.780000001</v>
      </c>
    </row>
    <row r="86" spans="1:6" x14ac:dyDescent="0.25">
      <c r="A86" s="166" t="s">
        <v>272</v>
      </c>
      <c r="B86" s="166" t="s">
        <v>273</v>
      </c>
      <c r="C86" s="278"/>
      <c r="D86" s="278"/>
      <c r="E86" s="278"/>
      <c r="F86" s="221">
        <f t="shared" si="2"/>
        <v>0</v>
      </c>
    </row>
    <row r="87" spans="1:6" x14ac:dyDescent="0.25">
      <c r="A87" s="166" t="s">
        <v>274</v>
      </c>
      <c r="B87" s="166" t="s">
        <v>275</v>
      </c>
      <c r="C87" s="278"/>
      <c r="D87" s="278"/>
      <c r="E87" s="278"/>
      <c r="F87" s="221">
        <f t="shared" si="2"/>
        <v>0</v>
      </c>
    </row>
    <row r="88" spans="1:6" x14ac:dyDescent="0.25">
      <c r="A88" s="166" t="s">
        <v>282</v>
      </c>
      <c r="B88" s="166" t="s">
        <v>38</v>
      </c>
      <c r="C88" s="278">
        <v>4292493</v>
      </c>
      <c r="D88" s="278">
        <v>-4840.68</v>
      </c>
      <c r="E88" s="278">
        <v>-24731060.309999999</v>
      </c>
      <c r="F88" s="221">
        <f t="shared" si="2"/>
        <v>-20443407.989999998</v>
      </c>
    </row>
    <row r="89" spans="1:6" x14ac:dyDescent="0.25">
      <c r="A89" s="166" t="s">
        <v>311</v>
      </c>
      <c r="B89" s="166" t="s">
        <v>312</v>
      </c>
      <c r="C89" s="278">
        <v>173562500</v>
      </c>
      <c r="D89" s="278">
        <v>333510.48</v>
      </c>
      <c r="E89" s="278">
        <v>161827750</v>
      </c>
      <c r="F89" s="221">
        <f t="shared" si="2"/>
        <v>335723760.48000002</v>
      </c>
    </row>
    <row r="90" spans="1:6" x14ac:dyDescent="0.25">
      <c r="A90" s="166" t="s">
        <v>296</v>
      </c>
      <c r="B90" s="166" t="s">
        <v>297</v>
      </c>
      <c r="C90" s="278">
        <v>799981</v>
      </c>
      <c r="D90" s="278"/>
      <c r="E90" s="278">
        <v>2009426.66</v>
      </c>
      <c r="F90" s="221">
        <f t="shared" si="2"/>
        <v>2809407.66</v>
      </c>
    </row>
    <row r="91" spans="1:6" x14ac:dyDescent="0.25">
      <c r="A91" s="166" t="s">
        <v>313</v>
      </c>
      <c r="B91" s="166" t="s">
        <v>314</v>
      </c>
      <c r="C91" s="278">
        <v>28732589</v>
      </c>
      <c r="D91" s="278">
        <v>0.68</v>
      </c>
      <c r="E91" s="278">
        <v>4559529.88</v>
      </c>
      <c r="F91" s="221">
        <f t="shared" si="2"/>
        <v>33292119.559999999</v>
      </c>
    </row>
    <row r="92" spans="1:6" x14ac:dyDescent="0.25">
      <c r="A92" s="166" t="s">
        <v>316</v>
      </c>
      <c r="B92" s="166" t="s">
        <v>317</v>
      </c>
      <c r="C92" s="278">
        <v>16807523</v>
      </c>
      <c r="D92" s="278">
        <v>2677.68</v>
      </c>
      <c r="E92" s="278">
        <v>4662723.3499999996</v>
      </c>
      <c r="F92" s="221">
        <f t="shared" si="2"/>
        <v>21472924.030000001</v>
      </c>
    </row>
    <row r="93" spans="1:6" x14ac:dyDescent="0.25">
      <c r="A93" s="166" t="s">
        <v>276</v>
      </c>
      <c r="B93" s="166" t="s">
        <v>277</v>
      </c>
      <c r="C93" s="278">
        <v>-3356748</v>
      </c>
      <c r="D93" s="278"/>
      <c r="E93" s="278">
        <v>-1305973.02</v>
      </c>
      <c r="F93" s="221">
        <f t="shared" si="2"/>
        <v>-4662721.0199999996</v>
      </c>
    </row>
    <row r="94" spans="1:6" x14ac:dyDescent="0.25">
      <c r="A94" s="166" t="s">
        <v>278</v>
      </c>
      <c r="B94" s="166" t="s">
        <v>279</v>
      </c>
      <c r="C94" s="278">
        <v>-21853660</v>
      </c>
      <c r="D94" s="278"/>
      <c r="E94" s="278">
        <v>-910879.43</v>
      </c>
      <c r="F94" s="221">
        <f t="shared" si="2"/>
        <v>-22764539.43</v>
      </c>
    </row>
    <row r="95" spans="1:6" x14ac:dyDescent="0.25">
      <c r="A95" s="166" t="s">
        <v>298</v>
      </c>
      <c r="B95" s="166" t="s">
        <v>299</v>
      </c>
      <c r="C95" s="278"/>
      <c r="D95" s="278"/>
      <c r="E95" s="278"/>
      <c r="F95" s="221">
        <f t="shared" si="2"/>
        <v>0</v>
      </c>
    </row>
    <row r="96" spans="1:6" x14ac:dyDescent="0.25">
      <c r="A96" s="166" t="s">
        <v>300</v>
      </c>
      <c r="B96" s="166" t="s">
        <v>301</v>
      </c>
      <c r="C96" s="278"/>
      <c r="D96" s="278"/>
      <c r="E96" s="278"/>
      <c r="F96" s="221">
        <f t="shared" si="2"/>
        <v>0</v>
      </c>
    </row>
    <row r="97" spans="1:22" x14ac:dyDescent="0.25">
      <c r="A97" s="166" t="s">
        <v>302</v>
      </c>
      <c r="B97" s="166" t="s">
        <v>303</v>
      </c>
      <c r="C97" s="278"/>
      <c r="D97" s="278"/>
      <c r="E97" s="278"/>
      <c r="F97" s="221">
        <f t="shared" si="2"/>
        <v>0</v>
      </c>
    </row>
    <row r="98" spans="1:22" x14ac:dyDescent="0.25">
      <c r="A98" s="166" t="s">
        <v>304</v>
      </c>
      <c r="B98" s="166" t="s">
        <v>305</v>
      </c>
      <c r="C98" s="278"/>
      <c r="D98" s="278"/>
      <c r="E98" s="278"/>
      <c r="F98" s="221">
        <f t="shared" si="2"/>
        <v>0</v>
      </c>
    </row>
    <row r="99" spans="1:22" x14ac:dyDescent="0.25">
      <c r="A99" s="166" t="s">
        <v>306</v>
      </c>
      <c r="B99" s="166" t="s">
        <v>307</v>
      </c>
      <c r="C99" s="278"/>
      <c r="D99" s="278"/>
      <c r="E99" s="278"/>
      <c r="F99" s="221">
        <f t="shared" si="2"/>
        <v>0</v>
      </c>
    </row>
    <row r="100" spans="1:22" x14ac:dyDescent="0.25">
      <c r="A100" s="166" t="s">
        <v>308</v>
      </c>
      <c r="B100" s="166" t="s">
        <v>309</v>
      </c>
      <c r="C100" s="278"/>
      <c r="D100" s="278"/>
      <c r="E100" s="278"/>
      <c r="F100" s="221">
        <f t="shared" ref="F100:F104" si="3">SUM(C100:E100)</f>
        <v>0</v>
      </c>
    </row>
    <row r="101" spans="1:22" x14ac:dyDescent="0.25">
      <c r="A101" s="166" t="s">
        <v>280</v>
      </c>
      <c r="B101" s="166" t="s">
        <v>281</v>
      </c>
      <c r="C101" s="278"/>
      <c r="D101" s="278"/>
      <c r="E101" s="278"/>
      <c r="F101" s="221">
        <f t="shared" si="3"/>
        <v>0</v>
      </c>
      <c r="I101" s="201"/>
    </row>
    <row r="102" spans="1:22" x14ac:dyDescent="0.25">
      <c r="A102" s="166" t="s">
        <v>320</v>
      </c>
      <c r="B102" s="166" t="s">
        <v>39</v>
      </c>
      <c r="C102" s="278"/>
      <c r="D102" s="278"/>
      <c r="E102" s="278"/>
      <c r="F102" s="221">
        <f t="shared" si="3"/>
        <v>0</v>
      </c>
    </row>
    <row r="103" spans="1:22" x14ac:dyDescent="0.25">
      <c r="A103" s="166" t="s">
        <v>321</v>
      </c>
      <c r="B103" s="166" t="s">
        <v>322</v>
      </c>
      <c r="C103" s="278"/>
      <c r="D103" s="278"/>
      <c r="E103" s="278"/>
      <c r="F103" s="221">
        <f t="shared" si="3"/>
        <v>0</v>
      </c>
    </row>
    <row r="104" spans="1:22" s="12" customFormat="1" x14ac:dyDescent="0.25">
      <c r="A104" s="219" t="s">
        <v>12</v>
      </c>
      <c r="B104" s="219"/>
      <c r="C104" s="225">
        <f>SUM(C4:C103)</f>
        <v>0</v>
      </c>
      <c r="D104" s="225">
        <f t="shared" ref="D104:E104" si="4">SUM(D4:D103)</f>
        <v>2.4001565179787576E-9</v>
      </c>
      <c r="E104" s="225">
        <f t="shared" si="4"/>
        <v>-8.7427906692028046E-8</v>
      </c>
      <c r="F104" s="222">
        <f t="shared" si="3"/>
        <v>-8.5027750174049288E-8</v>
      </c>
    </row>
    <row r="105" spans="1:22" ht="13.8" x14ac:dyDescent="0.25">
      <c r="A105" s="169"/>
      <c r="B105" s="169"/>
      <c r="C105" s="230"/>
      <c r="D105" s="231"/>
      <c r="E105" s="230"/>
      <c r="F105" s="218"/>
      <c r="G105" s="579" t="s">
        <v>42</v>
      </c>
      <c r="H105" s="580"/>
      <c r="I105" s="580"/>
    </row>
    <row r="106" spans="1:22" ht="13.8" x14ac:dyDescent="0.25">
      <c r="A106" s="169"/>
      <c r="B106" s="169"/>
      <c r="C106" s="230"/>
      <c r="D106" s="231"/>
      <c r="E106" s="230"/>
      <c r="F106" s="218"/>
      <c r="G106" s="220">
        <f>SUM(C72:C103)</f>
        <v>-295256983</v>
      </c>
      <c r="H106" s="220">
        <f>SUM(D72:D103)</f>
        <v>-259605.04999999842</v>
      </c>
      <c r="I106" s="220">
        <f>SUM(E72:E103)</f>
        <v>-269862810.62000018</v>
      </c>
      <c r="J106" s="227">
        <f>SUM(F72:F103)</f>
        <v>-565379398.67000008</v>
      </c>
      <c r="K106" s="167"/>
      <c r="L106" s="167"/>
      <c r="M106" s="167"/>
      <c r="N106" s="167"/>
      <c r="O106" s="167"/>
      <c r="P106" s="167"/>
      <c r="Q106" s="167"/>
      <c r="R106" s="167"/>
      <c r="S106" s="167"/>
      <c r="T106" s="167"/>
      <c r="U106" s="167"/>
      <c r="V106" s="167"/>
    </row>
    <row r="107" spans="1:22" x14ac:dyDescent="0.25">
      <c r="A107" s="169"/>
      <c r="B107" s="169"/>
      <c r="C107" s="170"/>
      <c r="D107" s="232"/>
      <c r="E107" s="170"/>
      <c r="F107" s="218"/>
      <c r="G107" s="226" t="s">
        <v>328</v>
      </c>
      <c r="H107" s="226" t="s">
        <v>400</v>
      </c>
      <c r="I107" s="226" t="s">
        <v>329</v>
      </c>
      <c r="J107" s="12"/>
    </row>
    <row r="108" spans="1:22" x14ac:dyDescent="0.25">
      <c r="A108" s="169"/>
      <c r="B108" s="169"/>
      <c r="C108" s="170"/>
      <c r="D108" s="170"/>
      <c r="E108" s="170"/>
      <c r="F108" s="218"/>
    </row>
    <row r="109" spans="1:22" x14ac:dyDescent="0.25">
      <c r="A109" s="169"/>
      <c r="B109" s="169"/>
      <c r="C109" s="170"/>
      <c r="D109" s="170"/>
      <c r="E109" s="170"/>
      <c r="F109" s="218"/>
    </row>
    <row r="110" spans="1:22" x14ac:dyDescent="0.25">
      <c r="A110" s="169"/>
      <c r="B110" s="169"/>
      <c r="C110" s="170"/>
      <c r="D110" s="170"/>
      <c r="E110" s="170"/>
      <c r="F110" s="171"/>
    </row>
    <row r="111" spans="1:22" hidden="1" x14ac:dyDescent="0.25">
      <c r="A111" s="169"/>
      <c r="B111" s="169"/>
      <c r="C111" s="170"/>
      <c r="D111" s="170"/>
      <c r="E111" s="170"/>
      <c r="F111" s="171"/>
    </row>
    <row r="112" spans="1:22" hidden="1" x14ac:dyDescent="0.25">
      <c r="A112" s="169"/>
      <c r="B112" s="169"/>
      <c r="C112" s="170"/>
      <c r="D112" s="170"/>
      <c r="E112" s="170"/>
      <c r="F112" s="171"/>
    </row>
    <row r="113" spans="1:17" s="174" customFormat="1" ht="39.6" hidden="1" x14ac:dyDescent="0.25">
      <c r="A113" s="172"/>
      <c r="B113" s="172" t="s">
        <v>330</v>
      </c>
      <c r="C113" s="173" t="s">
        <v>331</v>
      </c>
      <c r="D113" s="173" t="s">
        <v>332</v>
      </c>
      <c r="E113" s="173" t="s">
        <v>333</v>
      </c>
      <c r="F113" s="173" t="s">
        <v>334</v>
      </c>
      <c r="G113" s="173" t="s">
        <v>335</v>
      </c>
      <c r="H113" s="173" t="s">
        <v>336</v>
      </c>
      <c r="I113" s="173" t="s">
        <v>337</v>
      </c>
      <c r="J113" s="173" t="s">
        <v>338</v>
      </c>
    </row>
    <row r="114" spans="1:17" s="174" customFormat="1" hidden="1" x14ac:dyDescent="0.25">
      <c r="B114" s="175" t="s">
        <v>9</v>
      </c>
      <c r="C114" s="233">
        <v>0.65300000000000002</v>
      </c>
      <c r="D114" s="233">
        <v>0.11600000000000001</v>
      </c>
      <c r="E114" s="233">
        <v>7.0000000000000001E-3</v>
      </c>
      <c r="F114" s="176">
        <v>0.94699999999999995</v>
      </c>
      <c r="G114" s="176">
        <f>(D119-C119)/D119</f>
        <v>0.94788273615635177</v>
      </c>
      <c r="H114" s="176">
        <v>0.94199999999999995</v>
      </c>
      <c r="I114" s="176" t="s">
        <v>339</v>
      </c>
      <c r="J114" s="176">
        <v>0.93899999999999995</v>
      </c>
    </row>
    <row r="115" spans="1:17" s="174" customFormat="1" hidden="1" x14ac:dyDescent="0.25">
      <c r="B115" s="175" t="s">
        <v>50</v>
      </c>
      <c r="C115" s="234">
        <v>0.82499999999999996</v>
      </c>
      <c r="D115" s="234">
        <v>3.2000000000000001E-2</v>
      </c>
      <c r="E115" s="234">
        <v>1E-3</v>
      </c>
      <c r="F115" s="177">
        <v>0.97099999999999997</v>
      </c>
      <c r="G115" s="176">
        <f>C120/D120</f>
        <v>0.99895760945100764</v>
      </c>
      <c r="H115" s="177">
        <v>0.98</v>
      </c>
      <c r="I115" s="177">
        <v>1</v>
      </c>
      <c r="J115" s="177">
        <v>0.91500000000000004</v>
      </c>
      <c r="K115" s="172" t="s">
        <v>340</v>
      </c>
    </row>
    <row r="116" spans="1:17" hidden="1" x14ac:dyDescent="0.25">
      <c r="B116" s="178" t="s">
        <v>11</v>
      </c>
      <c r="C116" s="235" t="s">
        <v>339</v>
      </c>
      <c r="D116" s="235" t="s">
        <v>339</v>
      </c>
      <c r="E116" s="235">
        <v>0</v>
      </c>
      <c r="F116" s="179">
        <v>0.95799999999999996</v>
      </c>
      <c r="G116" s="179">
        <v>1</v>
      </c>
      <c r="H116" s="179">
        <v>0.93100000000000005</v>
      </c>
      <c r="I116" s="180" t="s">
        <v>339</v>
      </c>
      <c r="J116" s="179">
        <v>1</v>
      </c>
    </row>
    <row r="117" spans="1:17" hidden="1" x14ac:dyDescent="0.25">
      <c r="A117" s="169"/>
      <c r="B117" s="169"/>
      <c r="C117" s="170"/>
      <c r="D117" s="170"/>
      <c r="E117" s="170"/>
      <c r="F117" s="171"/>
      <c r="I117" t="s">
        <v>341</v>
      </c>
    </row>
    <row r="118" spans="1:17" hidden="1" x14ac:dyDescent="0.25">
      <c r="A118" t="s">
        <v>342</v>
      </c>
      <c r="C118" s="6" t="s">
        <v>343</v>
      </c>
      <c r="D118" s="6" t="s">
        <v>344</v>
      </c>
    </row>
    <row r="119" spans="1:17" hidden="1" x14ac:dyDescent="0.25">
      <c r="B119" s="175" t="s">
        <v>9</v>
      </c>
      <c r="C119" s="236">
        <v>64</v>
      </c>
      <c r="D119" s="236">
        <v>1228</v>
      </c>
    </row>
    <row r="120" spans="1:17" hidden="1" x14ac:dyDescent="0.25">
      <c r="B120" s="175" t="s">
        <v>345</v>
      </c>
      <c r="C120" s="236">
        <v>5750</v>
      </c>
      <c r="D120" s="236">
        <v>5756</v>
      </c>
      <c r="E120" s="2"/>
    </row>
    <row r="121" spans="1:17" hidden="1" x14ac:dyDescent="0.25"/>
    <row r="122" spans="1:17" ht="14.1" hidden="1" customHeight="1" thickBot="1" x14ac:dyDescent="0.3">
      <c r="C122" s="576" t="s">
        <v>346</v>
      </c>
      <c r="D122" s="577"/>
      <c r="E122" s="577"/>
      <c r="F122" s="577"/>
      <c r="G122" s="577"/>
      <c r="H122" s="578"/>
      <c r="J122" s="576" t="s">
        <v>347</v>
      </c>
      <c r="K122" s="577"/>
      <c r="L122" s="577"/>
      <c r="M122" s="577"/>
      <c r="N122" s="577"/>
      <c r="O122" s="578"/>
      <c r="P122" t="s">
        <v>348</v>
      </c>
    </row>
    <row r="123" spans="1:17" hidden="1" x14ac:dyDescent="0.25">
      <c r="B123" s="12" t="s">
        <v>349</v>
      </c>
      <c r="C123" s="572" t="s">
        <v>9</v>
      </c>
      <c r="D123" s="573"/>
      <c r="E123" s="574" t="s">
        <v>50</v>
      </c>
      <c r="F123" s="575"/>
      <c r="G123" s="574" t="s">
        <v>350</v>
      </c>
      <c r="H123" s="575"/>
      <c r="J123" s="574" t="s">
        <v>9</v>
      </c>
      <c r="K123" s="575"/>
      <c r="L123" s="574" t="s">
        <v>50</v>
      </c>
      <c r="M123" s="575"/>
      <c r="N123" s="574" t="s">
        <v>350</v>
      </c>
      <c r="O123" s="575"/>
    </row>
    <row r="124" spans="1:17" hidden="1" x14ac:dyDescent="0.25">
      <c r="B124" s="181"/>
      <c r="C124" s="237" t="s">
        <v>351</v>
      </c>
      <c r="D124" s="237" t="s">
        <v>352</v>
      </c>
      <c r="E124" s="237" t="s">
        <v>351</v>
      </c>
      <c r="F124" s="182" t="s">
        <v>352</v>
      </c>
      <c r="G124" s="182" t="s">
        <v>351</v>
      </c>
      <c r="H124" s="182" t="s">
        <v>352</v>
      </c>
      <c r="J124" s="182" t="s">
        <v>351</v>
      </c>
      <c r="K124" s="182" t="s">
        <v>352</v>
      </c>
      <c r="L124" s="182" t="s">
        <v>351</v>
      </c>
      <c r="M124" s="182" t="s">
        <v>352</v>
      </c>
      <c r="N124" s="182" t="s">
        <v>351</v>
      </c>
      <c r="O124" s="182" t="s">
        <v>352</v>
      </c>
    </row>
    <row r="125" spans="1:17" s="12" customFormat="1" hidden="1" x14ac:dyDescent="0.25">
      <c r="B125" s="183" t="s">
        <v>99</v>
      </c>
      <c r="C125" s="238">
        <v>1448477</v>
      </c>
      <c r="D125" s="238">
        <f>SUM(D126:D136)</f>
        <v>7478</v>
      </c>
      <c r="E125" s="238">
        <v>1007671</v>
      </c>
      <c r="F125" s="184">
        <f>SUM(F126:F142)</f>
        <v>4228</v>
      </c>
      <c r="G125" s="184">
        <f>SUM(G126:G130)</f>
        <v>6976</v>
      </c>
      <c r="H125" s="184">
        <f>SUM(H126:H130)</f>
        <v>5</v>
      </c>
      <c r="I125" s="185"/>
      <c r="J125" s="184">
        <f>SUM(J126:J148)</f>
        <v>503291</v>
      </c>
      <c r="K125" s="184">
        <f>SUM(K126:K148)</f>
        <v>1895</v>
      </c>
      <c r="L125" s="184">
        <f>SUM(L126:L148)</f>
        <v>297184</v>
      </c>
      <c r="M125" s="184">
        <f>SUM(M126:M148)</f>
        <v>3068</v>
      </c>
      <c r="N125" s="186">
        <v>52</v>
      </c>
      <c r="O125" s="186">
        <v>4</v>
      </c>
      <c r="Q125" s="185"/>
    </row>
    <row r="126" spans="1:17" hidden="1" x14ac:dyDescent="0.25">
      <c r="B126" s="181"/>
      <c r="C126" s="64">
        <v>0</v>
      </c>
      <c r="D126" s="64">
        <v>7</v>
      </c>
      <c r="E126" s="64">
        <v>223892</v>
      </c>
      <c r="F126" s="187">
        <v>0</v>
      </c>
      <c r="G126" s="187">
        <v>6893</v>
      </c>
      <c r="H126" s="187">
        <v>0</v>
      </c>
      <c r="J126" s="187">
        <v>280</v>
      </c>
      <c r="K126" s="187">
        <v>40</v>
      </c>
      <c r="L126" s="187">
        <v>606</v>
      </c>
      <c r="M126" s="187">
        <v>22</v>
      </c>
    </row>
    <row r="127" spans="1:17" hidden="1" x14ac:dyDescent="0.25">
      <c r="C127" s="64">
        <v>1327364</v>
      </c>
      <c r="D127" s="64">
        <v>163</v>
      </c>
      <c r="E127" s="64">
        <v>0</v>
      </c>
      <c r="F127" s="187">
        <v>0</v>
      </c>
      <c r="G127" s="187">
        <v>61</v>
      </c>
      <c r="H127" s="187">
        <v>0</v>
      </c>
      <c r="J127" s="187">
        <v>2777</v>
      </c>
      <c r="K127" s="187">
        <v>3</v>
      </c>
      <c r="L127" s="187">
        <v>3195</v>
      </c>
      <c r="M127" s="187">
        <v>2</v>
      </c>
    </row>
    <row r="128" spans="1:17" hidden="1" x14ac:dyDescent="0.25">
      <c r="C128" s="64">
        <v>0</v>
      </c>
      <c r="D128" s="64">
        <v>23</v>
      </c>
      <c r="E128" s="64">
        <v>0</v>
      </c>
      <c r="F128" s="187">
        <v>1110</v>
      </c>
      <c r="G128" s="187">
        <v>0</v>
      </c>
      <c r="H128" s="187">
        <v>2</v>
      </c>
      <c r="J128" s="187">
        <v>477</v>
      </c>
      <c r="K128" s="187">
        <v>65</v>
      </c>
      <c r="L128" s="187">
        <v>721</v>
      </c>
      <c r="M128" s="187">
        <v>126</v>
      </c>
    </row>
    <row r="129" spans="1:13" hidden="1" x14ac:dyDescent="0.25">
      <c r="C129" s="64">
        <v>0</v>
      </c>
      <c r="D129" s="64">
        <v>40</v>
      </c>
      <c r="E129" s="64">
        <v>0</v>
      </c>
      <c r="F129" s="187">
        <v>0</v>
      </c>
      <c r="G129" s="187">
        <v>22</v>
      </c>
      <c r="H129" s="187">
        <v>0</v>
      </c>
      <c r="J129" s="187">
        <v>17392</v>
      </c>
      <c r="K129" s="187">
        <v>24</v>
      </c>
      <c r="L129" s="187">
        <v>5231</v>
      </c>
      <c r="M129" s="187">
        <v>13</v>
      </c>
    </row>
    <row r="130" spans="1:13" hidden="1" x14ac:dyDescent="0.25">
      <c r="C130" s="64">
        <v>0</v>
      </c>
      <c r="D130" s="64">
        <v>51</v>
      </c>
      <c r="E130" s="64">
        <v>0</v>
      </c>
      <c r="F130" s="187">
        <v>0</v>
      </c>
      <c r="G130" s="188">
        <v>0</v>
      </c>
      <c r="H130" s="188">
        <v>3</v>
      </c>
      <c r="J130" s="187">
        <v>37</v>
      </c>
      <c r="K130" s="187">
        <v>19</v>
      </c>
      <c r="L130" s="187">
        <v>12</v>
      </c>
      <c r="M130" s="187">
        <v>12</v>
      </c>
    </row>
    <row r="131" spans="1:13" hidden="1" x14ac:dyDescent="0.25">
      <c r="C131" s="64">
        <v>0</v>
      </c>
      <c r="D131" s="64">
        <v>24</v>
      </c>
      <c r="E131" s="64">
        <v>0</v>
      </c>
      <c r="F131" s="187">
        <v>0</v>
      </c>
      <c r="J131" s="187">
        <v>255255</v>
      </c>
      <c r="K131" s="187">
        <v>416</v>
      </c>
      <c r="L131" s="187">
        <v>109944</v>
      </c>
      <c r="M131" s="187">
        <v>427</v>
      </c>
    </row>
    <row r="132" spans="1:13" hidden="1" x14ac:dyDescent="0.25">
      <c r="A132">
        <v>120698</v>
      </c>
      <c r="B132" s="168">
        <f>SUM(C132:D132)</f>
        <v>0</v>
      </c>
      <c r="C132" s="64">
        <v>0</v>
      </c>
      <c r="D132" s="64">
        <v>0</v>
      </c>
      <c r="E132" s="64">
        <v>0</v>
      </c>
      <c r="F132" s="187">
        <v>0</v>
      </c>
      <c r="J132" s="187">
        <v>237</v>
      </c>
      <c r="K132" s="187">
        <v>57</v>
      </c>
      <c r="L132" s="187">
        <v>1853</v>
      </c>
      <c r="M132" s="187">
        <v>643</v>
      </c>
    </row>
    <row r="133" spans="1:13" hidden="1" x14ac:dyDescent="0.25">
      <c r="C133" s="239">
        <v>0</v>
      </c>
      <c r="D133" s="64">
        <v>0</v>
      </c>
      <c r="E133" s="64">
        <v>0</v>
      </c>
      <c r="F133" s="187">
        <v>0</v>
      </c>
      <c r="J133" s="187">
        <v>0</v>
      </c>
      <c r="K133" s="187">
        <v>0</v>
      </c>
      <c r="L133" s="187">
        <v>2352</v>
      </c>
      <c r="M133" s="187">
        <v>562</v>
      </c>
    </row>
    <row r="134" spans="1:13" hidden="1" x14ac:dyDescent="0.25">
      <c r="C134" s="6">
        <v>0</v>
      </c>
      <c r="D134" s="240">
        <v>7152</v>
      </c>
      <c r="E134" s="64">
        <v>0</v>
      </c>
      <c r="F134" s="187">
        <v>3</v>
      </c>
      <c r="J134" s="187">
        <v>111</v>
      </c>
      <c r="K134" s="187">
        <v>26</v>
      </c>
      <c r="L134" s="187">
        <v>129</v>
      </c>
      <c r="M134" s="187">
        <v>56</v>
      </c>
    </row>
    <row r="135" spans="1:13" hidden="1" x14ac:dyDescent="0.25">
      <c r="C135" s="6">
        <v>0</v>
      </c>
      <c r="D135" s="6">
        <v>18</v>
      </c>
      <c r="E135" s="64">
        <v>0</v>
      </c>
      <c r="F135" s="187">
        <v>46</v>
      </c>
      <c r="J135" s="187">
        <v>639</v>
      </c>
      <c r="K135" s="187">
        <v>120</v>
      </c>
      <c r="L135" s="187">
        <v>94</v>
      </c>
      <c r="M135" s="187">
        <v>38</v>
      </c>
    </row>
    <row r="136" spans="1:13" hidden="1" x14ac:dyDescent="0.25">
      <c r="C136" s="6">
        <v>0</v>
      </c>
      <c r="E136" s="64">
        <v>0</v>
      </c>
      <c r="F136" s="187">
        <v>0</v>
      </c>
      <c r="J136" s="187">
        <v>48</v>
      </c>
      <c r="K136" s="187">
        <v>14</v>
      </c>
      <c r="L136" s="187">
        <v>154</v>
      </c>
      <c r="M136" s="187">
        <v>101</v>
      </c>
    </row>
    <row r="137" spans="1:13" hidden="1" x14ac:dyDescent="0.25">
      <c r="C137" s="6">
        <v>121113</v>
      </c>
      <c r="E137" s="64">
        <v>0</v>
      </c>
      <c r="F137" s="187">
        <v>0</v>
      </c>
      <c r="J137" s="187">
        <v>31</v>
      </c>
      <c r="K137" s="187">
        <v>6</v>
      </c>
      <c r="L137" s="187">
        <v>7</v>
      </c>
      <c r="M137" s="187">
        <v>3</v>
      </c>
    </row>
    <row r="138" spans="1:13" hidden="1" x14ac:dyDescent="0.25">
      <c r="E138" s="64">
        <v>783779</v>
      </c>
      <c r="F138" s="187">
        <v>0</v>
      </c>
      <c r="J138" s="187">
        <v>116357</v>
      </c>
      <c r="K138" s="187">
        <v>392</v>
      </c>
      <c r="L138" s="187">
        <v>133770</v>
      </c>
      <c r="M138" s="187">
        <v>434</v>
      </c>
    </row>
    <row r="139" spans="1:13" hidden="1" x14ac:dyDescent="0.25">
      <c r="E139" s="64">
        <v>0</v>
      </c>
      <c r="F139" s="187">
        <v>1</v>
      </c>
      <c r="J139" s="187">
        <v>307</v>
      </c>
      <c r="K139" s="187">
        <v>58</v>
      </c>
      <c r="L139" s="187">
        <v>153</v>
      </c>
      <c r="M139" s="187">
        <v>40</v>
      </c>
    </row>
    <row r="140" spans="1:13" hidden="1" x14ac:dyDescent="0.25">
      <c r="E140" s="64">
        <v>0</v>
      </c>
      <c r="F140" s="187">
        <v>3055</v>
      </c>
      <c r="J140" s="187">
        <v>271</v>
      </c>
      <c r="K140" s="187">
        <v>0</v>
      </c>
      <c r="L140" s="187">
        <v>0</v>
      </c>
      <c r="M140" s="187">
        <v>0</v>
      </c>
    </row>
    <row r="141" spans="1:13" hidden="1" x14ac:dyDescent="0.25">
      <c r="E141" s="64">
        <v>0</v>
      </c>
      <c r="F141" s="187">
        <v>9</v>
      </c>
      <c r="J141" s="187">
        <v>7362</v>
      </c>
      <c r="K141" s="187">
        <v>64</v>
      </c>
      <c r="L141" s="187">
        <v>2168</v>
      </c>
      <c r="M141" s="187">
        <v>55</v>
      </c>
    </row>
    <row r="142" spans="1:13" hidden="1" x14ac:dyDescent="0.25">
      <c r="E142" s="64">
        <v>0</v>
      </c>
      <c r="F142" s="187">
        <v>4</v>
      </c>
      <c r="J142" s="187">
        <v>0</v>
      </c>
      <c r="K142" s="187">
        <v>0</v>
      </c>
      <c r="L142" s="187">
        <v>600</v>
      </c>
      <c r="M142" s="187">
        <v>392</v>
      </c>
    </row>
    <row r="143" spans="1:13" hidden="1" x14ac:dyDescent="0.25">
      <c r="J143" s="187">
        <v>8276</v>
      </c>
      <c r="K143" s="187">
        <v>77</v>
      </c>
      <c r="L143" s="187">
        <v>0</v>
      </c>
      <c r="M143" s="187">
        <v>0</v>
      </c>
    </row>
    <row r="144" spans="1:13" hidden="1" x14ac:dyDescent="0.25">
      <c r="B144" s="12" t="s">
        <v>353</v>
      </c>
      <c r="C144" s="241" t="s">
        <v>328</v>
      </c>
      <c r="D144" s="190" t="s">
        <v>329</v>
      </c>
      <c r="E144" s="191" t="s">
        <v>11</v>
      </c>
      <c r="J144" s="187">
        <v>26391</v>
      </c>
      <c r="K144" s="187">
        <v>73</v>
      </c>
      <c r="L144" s="187">
        <v>11001</v>
      </c>
      <c r="M144" s="187">
        <v>42</v>
      </c>
    </row>
    <row r="145" spans="2:14" ht="13.8" hidden="1" thickBot="1" x14ac:dyDescent="0.3">
      <c r="B145" s="192" t="s">
        <v>354</v>
      </c>
      <c r="C145" s="242">
        <v>1961904</v>
      </c>
      <c r="D145" s="242">
        <v>1343795</v>
      </c>
      <c r="E145" s="242">
        <v>7037</v>
      </c>
      <c r="F145" s="168">
        <f>SUM(C145:E145)</f>
        <v>3312736</v>
      </c>
      <c r="J145" s="187">
        <v>36268</v>
      </c>
      <c r="K145" s="187">
        <v>370</v>
      </c>
      <c r="L145" s="187">
        <v>2100</v>
      </c>
      <c r="M145" s="187">
        <v>46</v>
      </c>
    </row>
    <row r="146" spans="2:14" hidden="1" x14ac:dyDescent="0.25">
      <c r="J146" s="187">
        <v>124</v>
      </c>
      <c r="K146" s="187">
        <v>21</v>
      </c>
      <c r="L146" s="187">
        <v>23</v>
      </c>
      <c r="M146" s="187">
        <v>11</v>
      </c>
    </row>
    <row r="147" spans="2:14" hidden="1" x14ac:dyDescent="0.25">
      <c r="G147" s="66"/>
      <c r="J147" s="187">
        <v>1183</v>
      </c>
      <c r="K147" s="187">
        <v>1</v>
      </c>
      <c r="L147" s="187">
        <v>1300</v>
      </c>
      <c r="M147" s="187">
        <v>0</v>
      </c>
    </row>
    <row r="148" spans="2:14" hidden="1" x14ac:dyDescent="0.25">
      <c r="J148" s="187">
        <v>29468</v>
      </c>
      <c r="K148" s="187">
        <v>49</v>
      </c>
      <c r="L148" s="187">
        <v>21771</v>
      </c>
      <c r="M148" s="187">
        <v>43</v>
      </c>
    </row>
    <row r="149" spans="2:14" x14ac:dyDescent="0.25">
      <c r="H149" s="168"/>
    </row>
    <row r="150" spans="2:14" x14ac:dyDescent="0.25">
      <c r="J150" s="66"/>
      <c r="K150" s="66"/>
      <c r="L150" s="66"/>
      <c r="M150" s="66"/>
    </row>
    <row r="159" spans="2:14" x14ac:dyDescent="0.25">
      <c r="N159" s="168"/>
    </row>
    <row r="188" spans="15:15" x14ac:dyDescent="0.25">
      <c r="O188" s="168"/>
    </row>
  </sheetData>
  <mergeCells count="9">
    <mergeCell ref="G105:I105"/>
    <mergeCell ref="C123:D123"/>
    <mergeCell ref="E123:F123"/>
    <mergeCell ref="G123:H123"/>
    <mergeCell ref="C122:H122"/>
    <mergeCell ref="J122:O122"/>
    <mergeCell ref="J123:K123"/>
    <mergeCell ref="L123:M123"/>
    <mergeCell ref="N123:O123"/>
  </mergeCells>
  <phoneticPr fontId="18" type="noConversion"/>
  <pageMargins left="0.75" right="0.75" top="1" bottom="1" header="0.5" footer="0.5"/>
  <pageSetup paperSize="5" scale="80" fitToHeight="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6"/>
  </sheetPr>
  <dimension ref="A1:Q76"/>
  <sheetViews>
    <sheetView topLeftCell="A27" zoomScale="80" zoomScaleNormal="80" zoomScaleSheetLayoutView="75" workbookViewId="0">
      <selection activeCell="C2" sqref="C2"/>
    </sheetView>
  </sheetViews>
  <sheetFormatPr defaultRowHeight="13.2" x14ac:dyDescent="0.25"/>
  <cols>
    <col min="1" max="1" width="3.44140625" customWidth="1"/>
    <col min="2" max="2" width="37.44140625" bestFit="1" customWidth="1"/>
    <col min="3" max="3" width="24.44140625" customWidth="1"/>
    <col min="4" max="4" width="26.5546875" style="6" customWidth="1"/>
    <col min="5" max="5" width="22.6640625" customWidth="1"/>
    <col min="6" max="6" width="21.44140625" bestFit="1" customWidth="1"/>
    <col min="7" max="7" width="16.33203125" bestFit="1" customWidth="1"/>
    <col min="8" max="8" width="15.6640625" customWidth="1"/>
    <col min="9" max="9" width="11.5546875" bestFit="1" customWidth="1"/>
    <col min="10" max="10" width="12.33203125" bestFit="1" customWidth="1"/>
    <col min="11" max="11" width="13.5546875" bestFit="1" customWidth="1"/>
    <col min="12" max="12" width="12.33203125" bestFit="1" customWidth="1"/>
    <col min="13" max="13" width="13.5546875" bestFit="1" customWidth="1"/>
    <col min="14" max="14" width="12.33203125" bestFit="1" customWidth="1"/>
    <col min="15" max="15" width="13.5546875" bestFit="1" customWidth="1"/>
    <col min="17" max="17" width="10.44140625" bestFit="1" customWidth="1"/>
  </cols>
  <sheetData>
    <row r="1" spans="1:17" s="174" customFormat="1" ht="39.6" x14ac:dyDescent="0.25">
      <c r="A1" s="172"/>
      <c r="B1" s="172" t="s">
        <v>330</v>
      </c>
      <c r="C1" s="173" t="s">
        <v>331</v>
      </c>
      <c r="D1" s="173" t="s">
        <v>332</v>
      </c>
      <c r="E1" s="173" t="s">
        <v>333</v>
      </c>
      <c r="F1" s="173" t="s">
        <v>334</v>
      </c>
      <c r="G1" s="173" t="s">
        <v>335</v>
      </c>
      <c r="H1" s="173" t="s">
        <v>336</v>
      </c>
      <c r="I1" s="173" t="s">
        <v>337</v>
      </c>
      <c r="J1" s="173" t="s">
        <v>338</v>
      </c>
    </row>
    <row r="2" spans="1:17" s="174" customFormat="1" x14ac:dyDescent="0.25">
      <c r="B2" s="175" t="s">
        <v>9</v>
      </c>
      <c r="C2" s="298">
        <v>82</v>
      </c>
      <c r="D2" s="298">
        <v>1.9</v>
      </c>
      <c r="E2" s="299">
        <v>0.5</v>
      </c>
      <c r="F2" s="298">
        <v>94.7</v>
      </c>
      <c r="G2" s="298">
        <v>98.7</v>
      </c>
      <c r="H2" s="298">
        <v>96.6</v>
      </c>
      <c r="I2" s="298">
        <v>100</v>
      </c>
      <c r="J2" s="298">
        <v>97.3</v>
      </c>
      <c r="K2" s="172"/>
    </row>
    <row r="3" spans="1:17" s="174" customFormat="1" x14ac:dyDescent="0.25">
      <c r="B3" s="175" t="s">
        <v>50</v>
      </c>
      <c r="C3" s="298">
        <v>77.599999999999994</v>
      </c>
      <c r="D3" s="298">
        <v>2.6</v>
      </c>
      <c r="E3" s="299">
        <v>0.4</v>
      </c>
      <c r="F3" s="298">
        <v>98.8</v>
      </c>
      <c r="G3" s="298">
        <v>99.8</v>
      </c>
      <c r="H3" s="298">
        <v>99.3</v>
      </c>
      <c r="I3" s="298">
        <v>100</v>
      </c>
      <c r="J3" s="298">
        <v>90.7</v>
      </c>
      <c r="K3" s="172"/>
    </row>
    <row r="4" spans="1:17" x14ac:dyDescent="0.25">
      <c r="B4" s="178" t="s">
        <v>397</v>
      </c>
      <c r="C4" s="298">
        <v>98.4</v>
      </c>
      <c r="D4" s="298">
        <v>1.6</v>
      </c>
      <c r="E4" s="299">
        <v>0</v>
      </c>
      <c r="F4" s="298">
        <v>99.5</v>
      </c>
      <c r="G4" s="298">
        <v>100</v>
      </c>
      <c r="H4" s="298">
        <v>94.7</v>
      </c>
      <c r="I4" s="298">
        <v>100</v>
      </c>
      <c r="J4" s="298">
        <v>100</v>
      </c>
    </row>
    <row r="5" spans="1:17" x14ac:dyDescent="0.25">
      <c r="A5" s="169"/>
      <c r="B5" s="169"/>
      <c r="C5" s="286"/>
      <c r="D5" s="286"/>
      <c r="E5" s="286"/>
      <c r="F5" s="286"/>
      <c r="G5" s="286"/>
      <c r="H5" s="286"/>
      <c r="I5" s="286"/>
      <c r="J5" s="286"/>
    </row>
    <row r="6" spans="1:17" hidden="1" x14ac:dyDescent="0.25">
      <c r="A6" t="s">
        <v>342</v>
      </c>
      <c r="C6" s="212" t="s">
        <v>370</v>
      </c>
      <c r="D6" s="6" t="s">
        <v>344</v>
      </c>
    </row>
    <row r="7" spans="1:17" hidden="1" x14ac:dyDescent="0.25">
      <c r="B7" s="175" t="s">
        <v>9</v>
      </c>
      <c r="C7" s="279">
        <v>1960</v>
      </c>
      <c r="D7" s="279">
        <v>1986</v>
      </c>
      <c r="E7" s="211">
        <f>C7/D7</f>
        <v>0.98690835850956693</v>
      </c>
      <c r="F7" t="s">
        <v>396</v>
      </c>
    </row>
    <row r="8" spans="1:17" hidden="1" x14ac:dyDescent="0.25">
      <c r="B8" s="213" t="s">
        <v>10</v>
      </c>
      <c r="C8" s="279">
        <v>2146</v>
      </c>
      <c r="D8" s="279">
        <v>2150</v>
      </c>
      <c r="E8" s="211">
        <f>C8/D8</f>
        <v>0.99813953488372098</v>
      </c>
      <c r="F8" s="203" t="s">
        <v>396</v>
      </c>
    </row>
    <row r="9" spans="1:17" ht="13.8" thickBot="1" x14ac:dyDescent="0.3">
      <c r="J9" s="224"/>
      <c r="K9" s="224"/>
      <c r="L9" s="224"/>
      <c r="M9" s="224"/>
      <c r="N9" s="224"/>
      <c r="O9" s="224"/>
    </row>
    <row r="10" spans="1:17" ht="13.8" thickBot="1" x14ac:dyDescent="0.3">
      <c r="C10" s="576" t="s">
        <v>346</v>
      </c>
      <c r="D10" s="577"/>
      <c r="E10" s="577"/>
      <c r="F10" s="577"/>
      <c r="G10" s="577"/>
      <c r="H10" s="578"/>
      <c r="J10" s="576" t="s">
        <v>347</v>
      </c>
      <c r="K10" s="577"/>
      <c r="L10" s="577"/>
      <c r="M10" s="577"/>
      <c r="N10" s="577"/>
      <c r="O10" s="578"/>
    </row>
    <row r="11" spans="1:17" x14ac:dyDescent="0.25">
      <c r="B11" s="12" t="s">
        <v>349</v>
      </c>
      <c r="C11" s="581" t="s">
        <v>9</v>
      </c>
      <c r="D11" s="582"/>
      <c r="E11" s="581" t="s">
        <v>50</v>
      </c>
      <c r="F11" s="582"/>
      <c r="G11" s="581" t="s">
        <v>397</v>
      </c>
      <c r="H11" s="582"/>
      <c r="J11" s="581" t="s">
        <v>9</v>
      </c>
      <c r="K11" s="582"/>
      <c r="L11" s="581" t="s">
        <v>50</v>
      </c>
      <c r="M11" s="582"/>
      <c r="N11" s="581" t="s">
        <v>397</v>
      </c>
      <c r="O11" s="582"/>
    </row>
    <row r="12" spans="1:17" x14ac:dyDescent="0.25">
      <c r="B12" s="268" t="s">
        <v>394</v>
      </c>
      <c r="C12" s="300" t="s">
        <v>351</v>
      </c>
      <c r="D12" s="300" t="s">
        <v>352</v>
      </c>
      <c r="E12" s="300" t="s">
        <v>351</v>
      </c>
      <c r="F12" s="300" t="s">
        <v>352</v>
      </c>
      <c r="G12" s="300" t="s">
        <v>351</v>
      </c>
      <c r="H12" s="300" t="s">
        <v>352</v>
      </c>
      <c r="J12" s="300" t="s">
        <v>351</v>
      </c>
      <c r="K12" s="300" t="s">
        <v>352</v>
      </c>
      <c r="L12" s="300" t="s">
        <v>351</v>
      </c>
      <c r="M12" s="300" t="s">
        <v>352</v>
      </c>
      <c r="N12" s="301" t="s">
        <v>351</v>
      </c>
      <c r="O12" s="301" t="s">
        <v>352</v>
      </c>
    </row>
    <row r="13" spans="1:17" s="12" customFormat="1" x14ac:dyDescent="0.25">
      <c r="B13" s="183" t="s">
        <v>99</v>
      </c>
      <c r="C13" s="301">
        <f>SUM(C14:C26)</f>
        <v>2114331</v>
      </c>
      <c r="D13" s="301">
        <f>SUM(D14:D24)</f>
        <v>7483</v>
      </c>
      <c r="E13" s="301">
        <f>SUM(E14:E30)</f>
        <v>1420993</v>
      </c>
      <c r="F13" s="301">
        <f>SUM(F14:F30)</f>
        <v>5644</v>
      </c>
      <c r="G13" s="301">
        <f>SUM(G14:G19)</f>
        <v>9051</v>
      </c>
      <c r="H13" s="301">
        <f>SUM(H14:H19)</f>
        <v>7</v>
      </c>
      <c r="I13" s="185"/>
      <c r="J13" s="301">
        <f>SUM(J14:J41)</f>
        <v>71605</v>
      </c>
      <c r="K13" s="301">
        <f>SUM(K14:K41)</f>
        <v>1582</v>
      </c>
      <c r="L13" s="301">
        <f t="shared" ref="L13:M13" si="0">SUM(L14:L41)</f>
        <v>48591</v>
      </c>
      <c r="M13" s="301">
        <f t="shared" si="0"/>
        <v>2042</v>
      </c>
      <c r="N13" s="301">
        <f t="shared" ref="N13" si="1">SUM(N14:N41)</f>
        <v>62</v>
      </c>
      <c r="O13" s="301">
        <f t="shared" ref="O13" si="2">SUM(O14:O41)</f>
        <v>2</v>
      </c>
      <c r="Q13" s="185"/>
    </row>
    <row r="14" spans="1:17" x14ac:dyDescent="0.25">
      <c r="B14" s="181"/>
      <c r="C14" s="305">
        <v>1974646</v>
      </c>
      <c r="D14" s="305">
        <v>0</v>
      </c>
      <c r="E14" s="305">
        <v>1086206</v>
      </c>
      <c r="F14" s="305"/>
      <c r="G14" s="305">
        <v>8975</v>
      </c>
      <c r="H14" s="305">
        <v>0</v>
      </c>
      <c r="J14" s="306">
        <v>19</v>
      </c>
      <c r="K14" s="306">
        <v>3</v>
      </c>
      <c r="L14" s="306">
        <v>34</v>
      </c>
      <c r="M14" s="306">
        <v>31</v>
      </c>
      <c r="N14" s="306">
        <v>19</v>
      </c>
      <c r="O14" s="306">
        <v>0</v>
      </c>
    </row>
    <row r="15" spans="1:17" x14ac:dyDescent="0.25">
      <c r="C15" s="305">
        <v>0</v>
      </c>
      <c r="D15" s="305">
        <v>2</v>
      </c>
      <c r="E15" s="305"/>
      <c r="F15" s="305">
        <v>3</v>
      </c>
      <c r="G15" s="305">
        <v>43</v>
      </c>
      <c r="H15" s="305">
        <v>0</v>
      </c>
      <c r="J15" s="306">
        <v>40</v>
      </c>
      <c r="K15" s="306">
        <v>24</v>
      </c>
      <c r="L15" s="306">
        <v>987</v>
      </c>
      <c r="M15" s="306">
        <v>302</v>
      </c>
      <c r="N15" s="306">
        <v>6</v>
      </c>
      <c r="O15" s="306">
        <v>2</v>
      </c>
    </row>
    <row r="16" spans="1:17" x14ac:dyDescent="0.25">
      <c r="C16" s="305">
        <v>0</v>
      </c>
      <c r="D16" s="305">
        <v>48</v>
      </c>
      <c r="E16" s="305"/>
      <c r="F16" s="305">
        <v>4355</v>
      </c>
      <c r="G16" s="305">
        <v>0</v>
      </c>
      <c r="H16" s="305">
        <v>4</v>
      </c>
      <c r="J16" s="306">
        <v>1369</v>
      </c>
      <c r="K16" s="306">
        <v>328</v>
      </c>
      <c r="L16" s="306">
        <v>130</v>
      </c>
      <c r="M16" s="306">
        <v>112</v>
      </c>
      <c r="N16" s="306">
        <v>2</v>
      </c>
      <c r="O16" s="306">
        <v>0</v>
      </c>
    </row>
    <row r="17" spans="2:15" x14ac:dyDescent="0.25">
      <c r="C17" s="305">
        <v>0</v>
      </c>
      <c r="D17" s="305">
        <v>1</v>
      </c>
      <c r="E17" s="305"/>
      <c r="F17" s="305">
        <v>26</v>
      </c>
      <c r="G17" s="305">
        <v>33</v>
      </c>
      <c r="H17" s="305">
        <v>0</v>
      </c>
      <c r="J17" s="306">
        <v>56</v>
      </c>
      <c r="K17" s="306">
        <v>48</v>
      </c>
      <c r="L17" s="306">
        <v>633</v>
      </c>
      <c r="M17" s="306"/>
      <c r="N17" s="306">
        <v>33</v>
      </c>
      <c r="O17" s="306">
        <v>0</v>
      </c>
    </row>
    <row r="18" spans="2:15" x14ac:dyDescent="0.25">
      <c r="C18" s="305">
        <v>0</v>
      </c>
      <c r="D18" s="305">
        <v>3</v>
      </c>
      <c r="E18" s="305"/>
      <c r="F18" s="305">
        <v>6</v>
      </c>
      <c r="G18" s="305">
        <v>0</v>
      </c>
      <c r="H18" s="305">
        <v>3</v>
      </c>
      <c r="J18" s="306">
        <v>251</v>
      </c>
      <c r="K18" s="306">
        <v>0</v>
      </c>
      <c r="L18" s="306">
        <v>77</v>
      </c>
      <c r="M18" s="306">
        <v>119</v>
      </c>
      <c r="N18" s="306">
        <v>2</v>
      </c>
      <c r="O18" s="306">
        <v>0</v>
      </c>
    </row>
    <row r="19" spans="2:15" x14ac:dyDescent="0.25">
      <c r="C19" s="305">
        <v>0</v>
      </c>
      <c r="D19" s="305">
        <v>2</v>
      </c>
      <c r="E19" s="305"/>
      <c r="F19" s="305">
        <v>2</v>
      </c>
      <c r="G19" s="302"/>
      <c r="H19" s="302"/>
      <c r="J19" s="306">
        <v>2606</v>
      </c>
      <c r="K19" s="306">
        <v>46</v>
      </c>
      <c r="L19" s="306"/>
      <c r="M19" s="306">
        <v>2</v>
      </c>
      <c r="N19" s="245"/>
      <c r="O19" s="245"/>
    </row>
    <row r="20" spans="2:15" x14ac:dyDescent="0.25">
      <c r="B20" s="168"/>
      <c r="C20" s="305">
        <v>0</v>
      </c>
      <c r="D20" s="305">
        <v>3</v>
      </c>
      <c r="E20" s="305"/>
      <c r="F20" s="305">
        <v>1</v>
      </c>
      <c r="G20" s="245"/>
      <c r="H20" s="245"/>
      <c r="J20" s="306">
        <v>677</v>
      </c>
      <c r="K20" s="306">
        <v>268</v>
      </c>
      <c r="L20" s="306">
        <v>461</v>
      </c>
      <c r="M20" s="306">
        <v>86</v>
      </c>
      <c r="N20" s="245"/>
      <c r="O20" s="245"/>
    </row>
    <row r="21" spans="2:15" x14ac:dyDescent="0.25">
      <c r="C21" s="305">
        <v>139685</v>
      </c>
      <c r="D21" s="305">
        <v>7422</v>
      </c>
      <c r="E21" s="305">
        <v>334787</v>
      </c>
      <c r="F21" s="305"/>
      <c r="G21" s="245"/>
      <c r="H21" s="245"/>
      <c r="J21" s="306">
        <v>775</v>
      </c>
      <c r="K21" s="306">
        <v>130</v>
      </c>
      <c r="L21" s="306">
        <v>1512</v>
      </c>
      <c r="M21" s="306">
        <v>573</v>
      </c>
      <c r="N21" s="245"/>
      <c r="O21" s="245"/>
    </row>
    <row r="22" spans="2:15" x14ac:dyDescent="0.25">
      <c r="C22" s="305">
        <v>0</v>
      </c>
      <c r="D22" s="305">
        <v>2</v>
      </c>
      <c r="E22" s="305"/>
      <c r="F22" s="305">
        <v>1211</v>
      </c>
      <c r="G22" s="245"/>
      <c r="H22" s="245"/>
      <c r="J22" s="306">
        <v>80</v>
      </c>
      <c r="K22" s="306">
        <v>51</v>
      </c>
      <c r="L22" s="306">
        <v>273</v>
      </c>
      <c r="M22" s="306">
        <v>133</v>
      </c>
      <c r="N22" s="245"/>
      <c r="O22" s="245"/>
    </row>
    <row r="23" spans="2:15" x14ac:dyDescent="0.25">
      <c r="C23" s="245"/>
      <c r="D23" s="245"/>
      <c r="E23" s="305"/>
      <c r="F23" s="305">
        <v>0</v>
      </c>
      <c r="G23" s="245"/>
      <c r="H23" s="245"/>
      <c r="J23" s="306">
        <v>37</v>
      </c>
      <c r="K23" s="306">
        <v>23</v>
      </c>
      <c r="L23" s="306">
        <v>95</v>
      </c>
      <c r="M23" s="306">
        <v>32</v>
      </c>
      <c r="N23" s="245"/>
      <c r="O23" s="245"/>
    </row>
    <row r="24" spans="2:15" x14ac:dyDescent="0.25">
      <c r="C24" s="245"/>
      <c r="D24" s="245"/>
      <c r="E24" s="305"/>
      <c r="F24" s="305">
        <v>5</v>
      </c>
      <c r="G24" s="245"/>
      <c r="H24" s="245"/>
      <c r="J24" s="306">
        <v>435</v>
      </c>
      <c r="K24" s="306">
        <v>114</v>
      </c>
      <c r="L24" s="306">
        <v>114</v>
      </c>
      <c r="M24" s="306">
        <v>74</v>
      </c>
      <c r="N24" s="245"/>
      <c r="O24" s="245"/>
    </row>
    <row r="25" spans="2:15" x14ac:dyDescent="0.25">
      <c r="C25" s="245"/>
      <c r="D25" s="245"/>
      <c r="E25" s="305"/>
      <c r="F25" s="305">
        <v>35</v>
      </c>
      <c r="G25" s="245"/>
      <c r="H25" s="245"/>
      <c r="J25" s="306">
        <v>91</v>
      </c>
      <c r="K25" s="306">
        <v>32</v>
      </c>
      <c r="L25" s="306">
        <v>358</v>
      </c>
      <c r="M25" s="306">
        <v>218</v>
      </c>
      <c r="N25" s="245"/>
      <c r="O25" s="245"/>
    </row>
    <row r="26" spans="2:15" x14ac:dyDescent="0.25">
      <c r="C26" s="267"/>
      <c r="E26" s="305"/>
      <c r="F26" s="305"/>
      <c r="G26" s="245"/>
      <c r="H26" s="245"/>
      <c r="J26" s="306">
        <v>7744</v>
      </c>
      <c r="K26" s="306">
        <v>85</v>
      </c>
      <c r="L26" s="306">
        <v>38201</v>
      </c>
      <c r="M26" s="306">
        <v>5</v>
      </c>
      <c r="N26" s="245"/>
      <c r="O26" s="245"/>
    </row>
    <row r="27" spans="2:15" x14ac:dyDescent="0.25">
      <c r="E27" s="64"/>
      <c r="F27" s="64"/>
      <c r="G27" s="6"/>
      <c r="J27" s="306">
        <v>1015</v>
      </c>
      <c r="K27" s="306">
        <v>172</v>
      </c>
      <c r="L27" s="306">
        <v>6</v>
      </c>
      <c r="M27" s="306">
        <v>10</v>
      </c>
      <c r="N27" s="245"/>
      <c r="O27" s="245"/>
    </row>
    <row r="28" spans="2:15" x14ac:dyDescent="0.25">
      <c r="E28" s="64"/>
      <c r="F28" s="64"/>
      <c r="G28" s="6"/>
      <c r="J28" s="306">
        <v>36731</v>
      </c>
      <c r="K28" s="306">
        <v>11</v>
      </c>
      <c r="L28" s="306">
        <v>2052</v>
      </c>
      <c r="M28" s="306">
        <v>15</v>
      </c>
      <c r="N28" s="245"/>
      <c r="O28" s="245"/>
    </row>
    <row r="29" spans="2:15" x14ac:dyDescent="0.25">
      <c r="C29" s="200"/>
      <c r="D29" s="256"/>
      <c r="E29" s="64"/>
      <c r="F29" s="64"/>
      <c r="G29" s="6"/>
      <c r="J29" s="306">
        <v>96</v>
      </c>
      <c r="K29" s="306">
        <v>34</v>
      </c>
      <c r="L29" s="306">
        <v>315</v>
      </c>
      <c r="M29" s="306">
        <v>227</v>
      </c>
      <c r="N29" s="245"/>
      <c r="O29" s="245"/>
    </row>
    <row r="30" spans="2:15" x14ac:dyDescent="0.25">
      <c r="E30" s="64"/>
      <c r="F30" s="64"/>
      <c r="G30" s="6"/>
      <c r="J30" s="306">
        <v>2818</v>
      </c>
      <c r="K30" s="306">
        <v>93</v>
      </c>
      <c r="L30" s="306">
        <v>78</v>
      </c>
      <c r="M30" s="306">
        <v>35</v>
      </c>
      <c r="N30" s="245"/>
      <c r="O30" s="245"/>
    </row>
    <row r="31" spans="2:15" ht="13.8" thickBot="1" x14ac:dyDescent="0.3">
      <c r="B31" s="12" t="s">
        <v>353</v>
      </c>
      <c r="J31" s="306">
        <v>6796</v>
      </c>
      <c r="K31" s="306">
        <v>28</v>
      </c>
      <c r="L31" s="306">
        <v>3217</v>
      </c>
      <c r="M31" s="306">
        <v>61</v>
      </c>
      <c r="N31" s="245"/>
      <c r="O31" s="245"/>
    </row>
    <row r="32" spans="2:15" x14ac:dyDescent="0.25">
      <c r="C32" s="189" t="s">
        <v>328</v>
      </c>
      <c r="D32" s="190" t="s">
        <v>329</v>
      </c>
      <c r="E32" s="283" t="s">
        <v>397</v>
      </c>
      <c r="J32" s="306">
        <v>322</v>
      </c>
      <c r="K32" s="306">
        <v>10</v>
      </c>
      <c r="L32" s="306">
        <v>48</v>
      </c>
      <c r="M32" s="306">
        <v>7</v>
      </c>
      <c r="N32" s="245"/>
      <c r="O32" s="245"/>
    </row>
    <row r="33" spans="1:15" ht="13.8" thickBot="1" x14ac:dyDescent="0.3">
      <c r="B33" s="192"/>
      <c r="C33" s="304">
        <f>C13+D13+J13+K13</f>
        <v>2195001</v>
      </c>
      <c r="D33" s="304">
        <f>F13+E13+L13+M13</f>
        <v>1477270</v>
      </c>
      <c r="E33" s="304">
        <f>G13+H13+N13+O13</f>
        <v>9122</v>
      </c>
      <c r="F33" s="185">
        <f>SUM(C33:E33)</f>
        <v>3681393</v>
      </c>
      <c r="G33" s="69" t="s">
        <v>393</v>
      </c>
      <c r="J33" s="306">
        <v>29</v>
      </c>
      <c r="K33" s="306">
        <v>5</v>
      </c>
      <c r="L33" s="303"/>
      <c r="M33" s="303"/>
      <c r="N33" s="245"/>
      <c r="O33" s="245"/>
    </row>
    <row r="34" spans="1:15" x14ac:dyDescent="0.25">
      <c r="C34" s="200" t="s">
        <v>359</v>
      </c>
      <c r="D34" s="200" t="s">
        <v>359</v>
      </c>
      <c r="E34" s="200" t="s">
        <v>359</v>
      </c>
      <c r="J34" s="306">
        <v>1398</v>
      </c>
      <c r="K34" s="306">
        <v>1</v>
      </c>
      <c r="L34" s="245"/>
      <c r="M34" s="245"/>
      <c r="N34" s="245"/>
      <c r="O34" s="245"/>
    </row>
    <row r="35" spans="1:15" x14ac:dyDescent="0.25">
      <c r="G35" s="66"/>
      <c r="J35" s="306">
        <v>8220</v>
      </c>
      <c r="K35" s="306">
        <v>76</v>
      </c>
      <c r="L35" s="245"/>
      <c r="M35" s="245"/>
      <c r="N35" s="245"/>
      <c r="O35" s="245"/>
    </row>
    <row r="36" spans="1:15" x14ac:dyDescent="0.25">
      <c r="B36" s="265" t="s">
        <v>64</v>
      </c>
      <c r="C36" s="266">
        <f>C13+E13+G13+J13+L13+N13</f>
        <v>3664633</v>
      </c>
      <c r="J36" s="245"/>
      <c r="K36" s="245"/>
      <c r="L36" s="245"/>
      <c r="M36" s="245"/>
      <c r="N36" s="245"/>
      <c r="O36" s="245"/>
    </row>
    <row r="37" spans="1:15" x14ac:dyDescent="0.25">
      <c r="B37" s="265" t="s">
        <v>65</v>
      </c>
      <c r="C37" s="266">
        <f>D13+F13+H13+K13+M13+O13</f>
        <v>16760</v>
      </c>
      <c r="D37" s="69" t="s">
        <v>395</v>
      </c>
      <c r="H37" s="168"/>
      <c r="J37" s="245"/>
      <c r="K37" s="245"/>
      <c r="L37" s="245"/>
      <c r="M37" s="245"/>
      <c r="N37" s="245"/>
      <c r="O37" s="245"/>
    </row>
    <row r="38" spans="1:15" x14ac:dyDescent="0.25">
      <c r="C38" s="185">
        <f>SUM(C36:C37)</f>
        <v>3681393</v>
      </c>
      <c r="D38" s="69" t="s">
        <v>393</v>
      </c>
      <c r="J38" s="245"/>
      <c r="K38" s="245"/>
      <c r="L38" s="245"/>
      <c r="M38" s="245"/>
      <c r="N38" s="245"/>
      <c r="O38" s="245"/>
    </row>
    <row r="39" spans="1:15" x14ac:dyDescent="0.25">
      <c r="B39" s="312" t="s">
        <v>392</v>
      </c>
      <c r="J39" s="245"/>
      <c r="K39" s="245"/>
      <c r="L39" s="245"/>
      <c r="M39" s="245"/>
      <c r="N39" s="245"/>
      <c r="O39" s="245"/>
    </row>
    <row r="40" spans="1:15" ht="15.6" x14ac:dyDescent="0.3">
      <c r="A40" s="250" t="s">
        <v>381</v>
      </c>
      <c r="B40" s="53"/>
      <c r="C40" s="281" t="s">
        <v>398</v>
      </c>
      <c r="D40" s="281" t="s">
        <v>107</v>
      </c>
      <c r="E40" s="282" t="s">
        <v>397</v>
      </c>
      <c r="F40" s="254" t="s">
        <v>12</v>
      </c>
      <c r="J40" s="245"/>
      <c r="K40" s="245"/>
      <c r="L40" s="245"/>
      <c r="M40" s="245"/>
      <c r="N40" s="245"/>
      <c r="O40" s="245"/>
    </row>
    <row r="41" spans="1:15" ht="15" x14ac:dyDescent="0.25">
      <c r="A41" s="250"/>
      <c r="B41" s="246" t="s">
        <v>375</v>
      </c>
      <c r="C41" s="311">
        <v>2185936</v>
      </c>
      <c r="D41" s="311">
        <v>1374179</v>
      </c>
      <c r="E41" s="311">
        <v>9054</v>
      </c>
      <c r="F41" s="253">
        <f>SUM(C41:E41)</f>
        <v>3569169</v>
      </c>
      <c r="J41" s="245"/>
      <c r="K41" s="245"/>
      <c r="L41" s="245"/>
      <c r="M41" s="245"/>
      <c r="N41" s="245"/>
      <c r="O41" s="245"/>
    </row>
    <row r="42" spans="1:15" ht="15" x14ac:dyDescent="0.25">
      <c r="A42" s="250"/>
      <c r="B42" s="246" t="s">
        <v>376</v>
      </c>
      <c r="C42" s="311">
        <v>9065</v>
      </c>
      <c r="D42" s="311">
        <v>123074</v>
      </c>
      <c r="E42" s="311">
        <v>95</v>
      </c>
      <c r="F42" s="252">
        <f>SUM(C42:E42)</f>
        <v>132234</v>
      </c>
      <c r="J42" s="245"/>
      <c r="K42" s="245"/>
    </row>
    <row r="43" spans="1:15" ht="17.399999999999999" x14ac:dyDescent="0.3">
      <c r="A43" s="54"/>
      <c r="B43" s="262" t="s">
        <v>99</v>
      </c>
      <c r="C43" s="263">
        <f>SUM(C41:C42)</f>
        <v>2195001</v>
      </c>
      <c r="D43" s="263">
        <f t="shared" ref="D43:E43" si="3">SUM(D41:D42)</f>
        <v>1497253</v>
      </c>
      <c r="E43" s="263">
        <f t="shared" si="3"/>
        <v>9149</v>
      </c>
      <c r="F43" s="264">
        <f>SUM(C43:E43)</f>
        <v>3701403</v>
      </c>
      <c r="J43" s="200"/>
      <c r="K43" s="200"/>
    </row>
    <row r="45" spans="1:15" x14ac:dyDescent="0.25">
      <c r="C45" s="257">
        <f>C43-C33</f>
        <v>0</v>
      </c>
      <c r="D45" s="257">
        <f t="shared" ref="D45:E45" si="4">D43-D33</f>
        <v>19983</v>
      </c>
      <c r="E45" s="257">
        <f t="shared" si="4"/>
        <v>27</v>
      </c>
    </row>
    <row r="46" spans="1:15" ht="39.6" x14ac:dyDescent="0.25">
      <c r="C46" s="200"/>
      <c r="D46" s="258" t="s">
        <v>403</v>
      </c>
      <c r="E46" s="258" t="s">
        <v>390</v>
      </c>
    </row>
    <row r="47" spans="1:15" x14ac:dyDescent="0.25">
      <c r="N47" s="168"/>
    </row>
    <row r="76" spans="15:15" x14ac:dyDescent="0.25">
      <c r="O76" s="168"/>
    </row>
  </sheetData>
  <mergeCells count="8">
    <mergeCell ref="C11:D11"/>
    <mergeCell ref="E11:F11"/>
    <mergeCell ref="G11:H11"/>
    <mergeCell ref="C10:H10"/>
    <mergeCell ref="J10:O10"/>
    <mergeCell ref="J11:K11"/>
    <mergeCell ref="L11:M11"/>
    <mergeCell ref="N11:O11"/>
  </mergeCells>
  <phoneticPr fontId="18" type="noConversion"/>
  <pageMargins left="0.75" right="0.75" top="1" bottom="1" header="0.5" footer="0.5"/>
  <pageSetup scale="80" fitToHeight="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46"/>
  <sheetViews>
    <sheetView workbookViewId="0">
      <selection activeCell="C2" sqref="C2"/>
    </sheetView>
  </sheetViews>
  <sheetFormatPr defaultRowHeight="13.2" x14ac:dyDescent="0.25"/>
  <cols>
    <col min="1" max="1" width="2.44140625" style="297" customWidth="1"/>
    <col min="2" max="2" width="43.44140625" style="297" customWidth="1"/>
    <col min="3" max="4" width="19" style="297" customWidth="1"/>
    <col min="5" max="5" width="19" customWidth="1"/>
  </cols>
  <sheetData>
    <row r="1" spans="1:6" ht="21" x14ac:dyDescent="0.4">
      <c r="A1" s="31" t="s">
        <v>43</v>
      </c>
      <c r="B1" s="6"/>
      <c r="C1" s="6"/>
      <c r="D1" s="6"/>
    </row>
    <row r="2" spans="1:6" ht="15.6" x14ac:dyDescent="0.3">
      <c r="A2" s="13"/>
      <c r="B2" s="3"/>
      <c r="C2" s="281" t="s">
        <v>398</v>
      </c>
      <c r="D2" s="281"/>
    </row>
    <row r="3" spans="1:6" ht="17.399999999999999" x14ac:dyDescent="0.3">
      <c r="A3" s="14"/>
      <c r="B3" s="15"/>
      <c r="C3" s="297">
        <v>2018</v>
      </c>
      <c r="D3" s="297">
        <v>2017</v>
      </c>
      <c r="E3" s="307" t="s">
        <v>402</v>
      </c>
    </row>
    <row r="4" spans="1:6" ht="16.8" x14ac:dyDescent="0.3">
      <c r="A4" s="16" t="s">
        <v>40</v>
      </c>
      <c r="B4" s="16"/>
      <c r="C4" s="17"/>
      <c r="D4" s="17"/>
    </row>
    <row r="5" spans="1:6" ht="16.8" x14ac:dyDescent="0.3">
      <c r="A5" s="16"/>
      <c r="B5" s="18" t="s">
        <v>37</v>
      </c>
      <c r="C5" s="19">
        <f>-'combined trial balance'!D111</f>
        <v>3194138085</v>
      </c>
      <c r="D5" s="19">
        <v>3229590919.6399999</v>
      </c>
      <c r="E5" s="19">
        <f>C5-D5</f>
        <v>-35452834.639999866</v>
      </c>
    </row>
    <row r="6" spans="1:6" ht="16.8" x14ac:dyDescent="0.3">
      <c r="A6" s="16"/>
      <c r="B6" s="18" t="s">
        <v>38</v>
      </c>
      <c r="C6" s="20">
        <f>-'combined trial balance'!D124</f>
        <v>80529147</v>
      </c>
      <c r="D6" s="20">
        <v>68966509.930000007</v>
      </c>
      <c r="E6" s="19">
        <f t="shared" ref="E6:E18" si="0">C6-D6</f>
        <v>11562637.069999993</v>
      </c>
    </row>
    <row r="7" spans="1:6" ht="16.8" x14ac:dyDescent="0.3">
      <c r="A7" s="22"/>
      <c r="B7" s="18"/>
      <c r="C7" s="23">
        <f>SUM(C5:C6)</f>
        <v>3274667232</v>
      </c>
      <c r="D7" s="23">
        <v>3298557429.5699997</v>
      </c>
      <c r="E7" s="309">
        <f t="shared" si="0"/>
        <v>-23890197.569999695</v>
      </c>
      <c r="F7" s="310" t="s">
        <v>408</v>
      </c>
    </row>
    <row r="8" spans="1:6" ht="16.8" x14ac:dyDescent="0.3">
      <c r="A8" s="16" t="s">
        <v>44</v>
      </c>
      <c r="B8" s="18"/>
      <c r="C8" s="21"/>
      <c r="D8" s="21"/>
    </row>
    <row r="9" spans="1:6" ht="16.8" x14ac:dyDescent="0.3">
      <c r="A9" s="16"/>
      <c r="B9" s="18" t="s">
        <v>46</v>
      </c>
      <c r="C9" s="26">
        <f>'combined trial balance'!D137</f>
        <v>2403257957</v>
      </c>
      <c r="D9" s="26">
        <v>2498403041.6699996</v>
      </c>
      <c r="E9" s="309">
        <f t="shared" si="0"/>
        <v>-95145084.669999599</v>
      </c>
      <c r="F9" t="s">
        <v>407</v>
      </c>
    </row>
    <row r="10" spans="1:6" ht="16.8" x14ac:dyDescent="0.3">
      <c r="A10" s="16"/>
      <c r="B10" s="18" t="s">
        <v>383</v>
      </c>
      <c r="C10" s="261">
        <f>'combined trial balance'!D141</f>
        <v>320104849</v>
      </c>
      <c r="D10" s="261">
        <v>327787903.99000001</v>
      </c>
      <c r="E10" s="19">
        <f t="shared" si="0"/>
        <v>-7683054.9900000095</v>
      </c>
    </row>
    <row r="11" spans="1:6" ht="16.8" x14ac:dyDescent="0.3">
      <c r="A11" s="16"/>
      <c r="B11" s="18" t="s">
        <v>47</v>
      </c>
      <c r="C11" s="21">
        <f>'combined trial balance'!D146</f>
        <v>219102612</v>
      </c>
      <c r="D11" s="21">
        <v>241051916.02000001</v>
      </c>
      <c r="E11" s="19">
        <f t="shared" si="0"/>
        <v>-21949304.020000011</v>
      </c>
    </row>
    <row r="12" spans="1:6" ht="16.8" x14ac:dyDescent="0.3">
      <c r="A12" s="22"/>
      <c r="B12" s="18"/>
      <c r="C12" s="27">
        <f>SUM(C9:C11)</f>
        <v>2942465418</v>
      </c>
      <c r="D12" s="27">
        <v>3067242861.6799998</v>
      </c>
      <c r="E12" s="19">
        <f t="shared" si="0"/>
        <v>-124777443.67999983</v>
      </c>
    </row>
    <row r="13" spans="1:6" ht="16.8" x14ac:dyDescent="0.3">
      <c r="A13" s="22"/>
      <c r="B13" s="28"/>
      <c r="C13" s="29"/>
      <c r="D13" s="29"/>
    </row>
    <row r="14" spans="1:6" ht="16.8" x14ac:dyDescent="0.3">
      <c r="A14" s="16" t="s">
        <v>41</v>
      </c>
      <c r="B14" s="18"/>
      <c r="C14" s="24">
        <f>+C7-C12</f>
        <v>332201814</v>
      </c>
      <c r="D14" s="24">
        <v>231314567.88999987</v>
      </c>
      <c r="E14" s="19">
        <f t="shared" si="0"/>
        <v>100887246.11000013</v>
      </c>
    </row>
    <row r="15" spans="1:6" ht="16.8" x14ac:dyDescent="0.3">
      <c r="A15" s="16"/>
      <c r="B15" s="18"/>
      <c r="C15" s="21"/>
      <c r="D15" s="21"/>
    </row>
    <row r="16" spans="1:6" ht="16.8" x14ac:dyDescent="0.3">
      <c r="A16" s="30"/>
      <c r="B16" s="18" t="s">
        <v>319</v>
      </c>
      <c r="C16" s="25">
        <f>'combined trial balance'!D148</f>
        <v>36944831</v>
      </c>
      <c r="D16" s="25">
        <v>-14825121.27</v>
      </c>
      <c r="E16" s="19">
        <f t="shared" si="0"/>
        <v>51769952.269999996</v>
      </c>
    </row>
    <row r="17" spans="1:6" ht="16.8" x14ac:dyDescent="0.3">
      <c r="A17" s="16"/>
      <c r="B17" s="18"/>
      <c r="C17" s="25"/>
      <c r="D17" s="25"/>
    </row>
    <row r="18" spans="1:6" ht="16.8" hidden="1" x14ac:dyDescent="0.3">
      <c r="A18" s="46" t="s">
        <v>48</v>
      </c>
      <c r="B18" s="45"/>
      <c r="C18" s="24">
        <f>C14-C16</f>
        <v>295256983</v>
      </c>
      <c r="D18" s="24">
        <v>246139689.15999988</v>
      </c>
      <c r="E18" s="19">
        <f t="shared" si="0"/>
        <v>49117293.840000123</v>
      </c>
    </row>
    <row r="19" spans="1:6" ht="16.8" hidden="1" x14ac:dyDescent="0.3">
      <c r="A19" s="30"/>
      <c r="B19" s="45"/>
      <c r="C19" s="21"/>
      <c r="D19" s="21"/>
    </row>
    <row r="20" spans="1:6" ht="16.8" hidden="1" x14ac:dyDescent="0.3">
      <c r="A20" s="30"/>
      <c r="B20" s="45" t="s">
        <v>39</v>
      </c>
      <c r="C20" s="33">
        <f>-'combined trial balance'!D151</f>
        <v>0</v>
      </c>
      <c r="D20" s="33">
        <v>0</v>
      </c>
    </row>
    <row r="21" spans="1:6" ht="17.399999999999999" thickBot="1" x14ac:dyDescent="0.35">
      <c r="A21" s="35" t="s">
        <v>373</v>
      </c>
      <c r="B21" s="36"/>
      <c r="C21" s="37">
        <f>C18+C20</f>
        <v>295256983</v>
      </c>
      <c r="D21" s="37">
        <v>246139689.15999988</v>
      </c>
      <c r="E21" s="19">
        <f t="shared" ref="E21" si="1">C21-D21</f>
        <v>49117293.840000123</v>
      </c>
    </row>
    <row r="22" spans="1:6" ht="17.399999999999999" thickTop="1" x14ac:dyDescent="0.3">
      <c r="A22" s="38"/>
      <c r="B22" s="39"/>
      <c r="C22" s="40"/>
      <c r="D22" s="40"/>
    </row>
    <row r="23" spans="1:6" ht="16.8" x14ac:dyDescent="0.3">
      <c r="A23" s="42"/>
      <c r="B23" s="43"/>
      <c r="C23" s="43"/>
      <c r="D23" s="43"/>
    </row>
    <row r="24" spans="1:6" ht="16.8" x14ac:dyDescent="0.3">
      <c r="A24" s="42"/>
      <c r="B24" s="43"/>
      <c r="C24" s="43"/>
      <c r="D24" s="43"/>
    </row>
    <row r="25" spans="1:6" ht="15" x14ac:dyDescent="0.25">
      <c r="A25" s="32"/>
      <c r="B25" s="34"/>
      <c r="C25" s="34"/>
      <c r="D25" s="34"/>
    </row>
    <row r="26" spans="1:6" ht="21" x14ac:dyDescent="0.4">
      <c r="A26" s="31" t="s">
        <v>43</v>
      </c>
      <c r="B26" s="6"/>
      <c r="C26" s="34"/>
      <c r="D26" s="34"/>
    </row>
    <row r="27" spans="1:6" ht="15.6" x14ac:dyDescent="0.3">
      <c r="A27" s="13"/>
      <c r="B27" s="3"/>
      <c r="C27" s="281" t="s">
        <v>107</v>
      </c>
      <c r="D27" s="281"/>
    </row>
    <row r="28" spans="1:6" ht="17.399999999999999" x14ac:dyDescent="0.3">
      <c r="A28" s="14"/>
      <c r="B28" s="15"/>
      <c r="C28" s="297">
        <v>2018</v>
      </c>
      <c r="D28" s="297">
        <v>2017</v>
      </c>
      <c r="E28" s="307" t="s">
        <v>402</v>
      </c>
    </row>
    <row r="29" spans="1:6" ht="16.8" x14ac:dyDescent="0.3">
      <c r="A29" s="16" t="s">
        <v>40</v>
      </c>
      <c r="B29" s="16"/>
      <c r="E29" s="297"/>
    </row>
    <row r="30" spans="1:6" ht="16.8" x14ac:dyDescent="0.3">
      <c r="A30" s="16"/>
      <c r="B30" s="18" t="s">
        <v>37</v>
      </c>
      <c r="C30" s="19">
        <v>2182122585.2600002</v>
      </c>
      <c r="D30" s="19">
        <v>2205390806.1999998</v>
      </c>
      <c r="E30" s="19">
        <f>C30-D30</f>
        <v>-23268220.93999958</v>
      </c>
      <c r="F30" s="308"/>
    </row>
    <row r="31" spans="1:6" ht="16.8" x14ac:dyDescent="0.3">
      <c r="A31" s="16"/>
      <c r="B31" s="18" t="s">
        <v>38</v>
      </c>
      <c r="C31" s="21">
        <v>26950576.539999999</v>
      </c>
      <c r="D31" s="21">
        <v>30994274.390000001</v>
      </c>
      <c r="E31" s="19">
        <f t="shared" ref="E31:E43" si="2">C31-D31</f>
        <v>-4043697.8500000015</v>
      </c>
      <c r="F31" s="308"/>
    </row>
    <row r="32" spans="1:6" ht="16.8" x14ac:dyDescent="0.3">
      <c r="A32" s="22"/>
      <c r="B32" s="18"/>
      <c r="C32" s="23">
        <v>2209073161.8000002</v>
      </c>
      <c r="D32" s="23">
        <v>2236385080.5899997</v>
      </c>
      <c r="E32" s="309">
        <f t="shared" si="2"/>
        <v>-27311918.789999485</v>
      </c>
      <c r="F32" s="308"/>
    </row>
    <row r="33" spans="1:6" ht="16.8" x14ac:dyDescent="0.3">
      <c r="A33" s="16" t="s">
        <v>44</v>
      </c>
      <c r="B33" s="18"/>
      <c r="C33" s="23"/>
      <c r="D33" s="23"/>
      <c r="E33" s="297"/>
    </row>
    <row r="34" spans="1:6" ht="16.8" x14ac:dyDescent="0.3">
      <c r="A34" s="16"/>
      <c r="B34" s="18" t="s">
        <v>46</v>
      </c>
      <c r="C34" s="21">
        <v>1461423186.8100002</v>
      </c>
      <c r="D34" s="21">
        <v>1543368655.6599998</v>
      </c>
      <c r="E34" s="309">
        <f t="shared" si="2"/>
        <v>-81945468.849999666</v>
      </c>
      <c r="F34" s="308"/>
    </row>
    <row r="35" spans="1:6" ht="16.8" x14ac:dyDescent="0.3">
      <c r="A35" s="16"/>
      <c r="B35" s="18" t="s">
        <v>383</v>
      </c>
      <c r="C35" s="26">
        <v>287543341.71999997</v>
      </c>
      <c r="D35" s="26">
        <v>265117079.22999999</v>
      </c>
      <c r="E35" s="19">
        <f t="shared" si="2"/>
        <v>22426262.48999998</v>
      </c>
    </row>
    <row r="36" spans="1:6" ht="16.8" x14ac:dyDescent="0.3">
      <c r="A36" s="16"/>
      <c r="B36" s="18" t="s">
        <v>47</v>
      </c>
      <c r="C36" s="261">
        <v>171050003.22999999</v>
      </c>
      <c r="D36" s="261">
        <v>177110489.46000001</v>
      </c>
      <c r="E36" s="19">
        <f t="shared" si="2"/>
        <v>-6060486.2300000191</v>
      </c>
    </row>
    <row r="37" spans="1:6" ht="16.8" x14ac:dyDescent="0.3">
      <c r="A37" s="22"/>
      <c r="B37" s="18"/>
      <c r="C37" s="23">
        <v>1920016531.7600002</v>
      </c>
      <c r="D37" s="23">
        <v>1985596224.3499999</v>
      </c>
      <c r="E37" s="19">
        <f t="shared" si="2"/>
        <v>-65579692.589999676</v>
      </c>
    </row>
    <row r="38" spans="1:6" ht="16.8" x14ac:dyDescent="0.3">
      <c r="A38" s="22"/>
      <c r="B38" s="28"/>
      <c r="C38" s="27"/>
      <c r="D38" s="27"/>
      <c r="E38" s="297"/>
    </row>
    <row r="39" spans="1:6" ht="16.8" x14ac:dyDescent="0.3">
      <c r="A39" s="16" t="s">
        <v>41</v>
      </c>
      <c r="B39" s="18"/>
      <c r="C39" s="23">
        <v>289056630.03999996</v>
      </c>
      <c r="D39" s="23">
        <v>250788856.23999977</v>
      </c>
      <c r="E39" s="19">
        <f t="shared" si="2"/>
        <v>38267773.800000191</v>
      </c>
    </row>
    <row r="40" spans="1:6" ht="16.8" x14ac:dyDescent="0.3">
      <c r="A40" s="16"/>
      <c r="B40" s="18"/>
      <c r="C40" s="24"/>
      <c r="D40" s="24"/>
      <c r="E40" s="297"/>
    </row>
    <row r="41" spans="1:6" ht="16.8" x14ac:dyDescent="0.3">
      <c r="A41" s="30"/>
      <c r="B41" s="18" t="s">
        <v>319</v>
      </c>
      <c r="C41" s="21">
        <v>19193819.420000002</v>
      </c>
      <c r="D41" s="21">
        <v>15620938</v>
      </c>
      <c r="E41" s="19">
        <f t="shared" si="2"/>
        <v>3572881.4200000018</v>
      </c>
    </row>
    <row r="42" spans="1:6" ht="16.8" x14ac:dyDescent="0.3">
      <c r="A42" s="16"/>
      <c r="B42" s="18"/>
      <c r="C42" s="25"/>
      <c r="D42" s="25"/>
      <c r="E42" s="297"/>
    </row>
    <row r="43" spans="1:6" ht="17.399999999999999" thickBot="1" x14ac:dyDescent="0.35">
      <c r="A43" s="35" t="s">
        <v>373</v>
      </c>
      <c r="B43" s="36"/>
      <c r="C43" s="37">
        <v>269862810.61999995</v>
      </c>
      <c r="D43" s="37">
        <v>235167918.23999977</v>
      </c>
      <c r="E43" s="19">
        <f t="shared" si="2"/>
        <v>34694892.380000174</v>
      </c>
    </row>
    <row r="44" spans="1:6" ht="13.8" thickTop="1" x14ac:dyDescent="0.25">
      <c r="E44" s="297"/>
    </row>
    <row r="45" spans="1:6" x14ac:dyDescent="0.25">
      <c r="E45" s="297"/>
    </row>
    <row r="46" spans="1:6" ht="15" x14ac:dyDescent="0.25">
      <c r="E46"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3A0F"/>
  </sheetPr>
  <dimension ref="A4:AJ36"/>
  <sheetViews>
    <sheetView showGridLines="0" view="pageBreakPreview" zoomScaleNormal="100" zoomScaleSheetLayoutView="100" workbookViewId="0">
      <selection activeCell="AI17" sqref="AI17:AJ17"/>
    </sheetView>
  </sheetViews>
  <sheetFormatPr defaultRowHeight="13.2" x14ac:dyDescent="0.25"/>
  <cols>
    <col min="1" max="25" width="5.33203125" style="310" customWidth="1"/>
  </cols>
  <sheetData>
    <row r="4" spans="1:25" x14ac:dyDescent="0.25">
      <c r="A4" s="525" t="s">
        <v>415</v>
      </c>
      <c r="B4" s="525"/>
      <c r="C4" s="525"/>
      <c r="D4" s="525"/>
      <c r="E4" s="525"/>
      <c r="F4" s="525"/>
      <c r="G4" s="525"/>
      <c r="H4" s="525"/>
      <c r="I4" s="525"/>
      <c r="J4" s="525"/>
      <c r="K4" s="525"/>
      <c r="L4" s="324"/>
      <c r="M4" s="324"/>
      <c r="O4" s="524" t="s">
        <v>0</v>
      </c>
      <c r="P4" s="524"/>
      <c r="Q4" s="524"/>
      <c r="R4" s="524"/>
      <c r="S4" s="524"/>
      <c r="T4" s="524"/>
      <c r="U4" s="524"/>
      <c r="V4" s="524"/>
      <c r="W4" s="524"/>
      <c r="X4" s="525" t="s">
        <v>1</v>
      </c>
      <c r="Y4" s="525"/>
    </row>
    <row r="5" spans="1:25" ht="17.7" customHeight="1" x14ac:dyDescent="0.25">
      <c r="A5" s="525"/>
      <c r="B5" s="525"/>
      <c r="C5" s="525"/>
      <c r="D5" s="525"/>
      <c r="E5" s="525"/>
      <c r="F5" s="525"/>
      <c r="G5" s="525"/>
      <c r="H5" s="525"/>
      <c r="I5" s="525"/>
      <c r="J5" s="525"/>
      <c r="K5" s="525"/>
      <c r="L5" s="324"/>
      <c r="M5" s="324"/>
      <c r="O5" s="524"/>
      <c r="P5" s="524"/>
      <c r="Q5" s="524"/>
      <c r="R5" s="524"/>
      <c r="S5" s="524"/>
      <c r="T5" s="524"/>
      <c r="U5" s="524"/>
      <c r="V5" s="524"/>
      <c r="W5" s="524"/>
      <c r="X5" s="525"/>
      <c r="Y5" s="525"/>
    </row>
    <row r="6" spans="1:25" x14ac:dyDescent="0.25">
      <c r="A6" s="525"/>
      <c r="B6" s="525"/>
      <c r="C6" s="525"/>
      <c r="D6" s="525"/>
      <c r="E6" s="525"/>
      <c r="F6" s="525"/>
      <c r="G6" s="525"/>
      <c r="H6" s="525"/>
      <c r="I6" s="525"/>
      <c r="J6" s="525"/>
      <c r="K6" s="525"/>
      <c r="L6" s="324"/>
      <c r="M6" s="324"/>
      <c r="O6" s="524"/>
      <c r="P6" s="524"/>
      <c r="Q6" s="524"/>
      <c r="R6" s="524"/>
      <c r="S6" s="524"/>
      <c r="T6" s="524"/>
      <c r="U6" s="524"/>
      <c r="V6" s="524"/>
      <c r="W6" s="524"/>
      <c r="X6" s="525"/>
      <c r="Y6" s="525"/>
    </row>
    <row r="7" spans="1:25" ht="12.75" customHeight="1" x14ac:dyDescent="0.25"/>
    <row r="8" spans="1:25" ht="13.8" x14ac:dyDescent="0.25">
      <c r="O8" s="325" t="s">
        <v>391</v>
      </c>
      <c r="X8" s="526">
        <v>3</v>
      </c>
      <c r="Y8" s="526"/>
    </row>
    <row r="9" spans="1:25" x14ac:dyDescent="0.25">
      <c r="A9" s="527" t="s">
        <v>416</v>
      </c>
      <c r="B9" s="527"/>
      <c r="C9" s="527"/>
      <c r="D9" s="527"/>
      <c r="E9" s="527"/>
      <c r="F9" s="527"/>
      <c r="G9" s="527"/>
      <c r="H9" s="527"/>
      <c r="I9" s="527"/>
      <c r="J9" s="527"/>
      <c r="K9" s="527"/>
      <c r="L9" s="527"/>
    </row>
    <row r="10" spans="1:25" ht="13.8" x14ac:dyDescent="0.25">
      <c r="A10" s="527"/>
      <c r="B10" s="527"/>
      <c r="C10" s="527"/>
      <c r="D10" s="527"/>
      <c r="E10" s="527"/>
      <c r="F10" s="527"/>
      <c r="G10" s="527"/>
      <c r="H10" s="527"/>
      <c r="I10" s="527"/>
      <c r="J10" s="527"/>
      <c r="K10" s="527"/>
      <c r="L10" s="527"/>
      <c r="O10" s="325" t="s">
        <v>2</v>
      </c>
      <c r="X10" s="526">
        <v>4</v>
      </c>
      <c r="Y10" s="526"/>
    </row>
    <row r="11" spans="1:25" x14ac:dyDescent="0.25">
      <c r="A11" s="527"/>
      <c r="B11" s="527"/>
      <c r="C11" s="527"/>
      <c r="D11" s="527"/>
      <c r="E11" s="527"/>
      <c r="F11" s="527"/>
      <c r="G11" s="527"/>
      <c r="H11" s="527"/>
      <c r="I11" s="527"/>
      <c r="J11" s="527"/>
      <c r="K11" s="527"/>
      <c r="L11" s="527"/>
    </row>
    <row r="12" spans="1:25" ht="15" customHeight="1" x14ac:dyDescent="0.25">
      <c r="A12" s="527"/>
      <c r="B12" s="527"/>
      <c r="C12" s="527"/>
      <c r="D12" s="527"/>
      <c r="E12" s="527"/>
      <c r="F12" s="527"/>
      <c r="G12" s="527"/>
      <c r="H12" s="527"/>
      <c r="I12" s="527"/>
      <c r="J12" s="527"/>
      <c r="K12" s="527"/>
      <c r="L12" s="527"/>
      <c r="P12" s="326" t="s">
        <v>417</v>
      </c>
      <c r="X12" s="530">
        <v>5</v>
      </c>
      <c r="Y12" s="530"/>
    </row>
    <row r="13" spans="1:25" x14ac:dyDescent="0.25">
      <c r="A13" s="527"/>
      <c r="B13" s="527"/>
      <c r="C13" s="527"/>
      <c r="D13" s="527"/>
      <c r="E13" s="527"/>
      <c r="F13" s="527"/>
      <c r="G13" s="527"/>
      <c r="H13" s="527"/>
      <c r="I13" s="527"/>
      <c r="J13" s="527"/>
      <c r="K13" s="527"/>
      <c r="L13" s="527"/>
    </row>
    <row r="14" spans="1:25" ht="13.8" x14ac:dyDescent="0.25">
      <c r="A14" s="527"/>
      <c r="B14" s="527"/>
      <c r="C14" s="527"/>
      <c r="D14" s="527"/>
      <c r="E14" s="527"/>
      <c r="F14" s="527"/>
      <c r="G14" s="527"/>
      <c r="H14" s="527"/>
      <c r="I14" s="527"/>
      <c r="J14" s="527"/>
      <c r="K14" s="527"/>
      <c r="L14" s="527"/>
      <c r="O14" s="325" t="s">
        <v>3</v>
      </c>
      <c r="P14" s="326"/>
      <c r="X14" s="526">
        <v>7</v>
      </c>
      <c r="Y14" s="526"/>
    </row>
    <row r="15" spans="1:25" x14ac:dyDescent="0.25">
      <c r="A15" s="527"/>
      <c r="B15" s="527"/>
      <c r="C15" s="527"/>
      <c r="D15" s="527"/>
      <c r="E15" s="527"/>
      <c r="F15" s="527"/>
      <c r="G15" s="527"/>
      <c r="H15" s="527"/>
      <c r="I15" s="527"/>
      <c r="J15" s="527"/>
      <c r="K15" s="527"/>
      <c r="L15" s="527"/>
    </row>
    <row r="16" spans="1:25" ht="13.8" x14ac:dyDescent="0.25">
      <c r="A16" s="527"/>
      <c r="B16" s="527"/>
      <c r="C16" s="527"/>
      <c r="D16" s="527"/>
      <c r="E16" s="527"/>
      <c r="F16" s="527"/>
      <c r="G16" s="527"/>
      <c r="H16" s="527"/>
      <c r="I16" s="527"/>
      <c r="J16" s="527"/>
      <c r="K16" s="527"/>
      <c r="L16" s="527"/>
      <c r="P16" s="326" t="s">
        <v>418</v>
      </c>
      <c r="X16" s="530">
        <v>8</v>
      </c>
      <c r="Y16" s="530"/>
    </row>
    <row r="17" spans="1:36" ht="13.8" x14ac:dyDescent="0.25">
      <c r="A17" s="527"/>
      <c r="B17" s="527"/>
      <c r="C17" s="527"/>
      <c r="D17" s="527"/>
      <c r="E17" s="527"/>
      <c r="F17" s="527"/>
      <c r="G17" s="527"/>
      <c r="H17" s="527"/>
      <c r="I17" s="527"/>
      <c r="J17" s="527"/>
      <c r="K17" s="527"/>
      <c r="L17" s="527"/>
      <c r="AA17" s="325"/>
      <c r="AB17" s="310"/>
      <c r="AC17" s="310"/>
      <c r="AD17" s="310"/>
      <c r="AE17" s="310"/>
      <c r="AF17" s="310"/>
      <c r="AG17" s="310"/>
      <c r="AH17" s="310"/>
      <c r="AI17" s="526"/>
      <c r="AJ17" s="526"/>
    </row>
    <row r="18" spans="1:36" ht="13.8" x14ac:dyDescent="0.25">
      <c r="A18" s="527" t="s">
        <v>401</v>
      </c>
      <c r="B18" s="527"/>
      <c r="C18" s="527"/>
      <c r="D18" s="527"/>
      <c r="E18" s="527"/>
      <c r="F18" s="527"/>
      <c r="G18" s="527"/>
      <c r="H18" s="527"/>
      <c r="I18" s="527"/>
      <c r="J18" s="527"/>
      <c r="K18" s="527"/>
      <c r="L18" s="527"/>
      <c r="O18" s="325" t="s">
        <v>4</v>
      </c>
      <c r="P18" s="326"/>
      <c r="X18" s="526">
        <v>9</v>
      </c>
      <c r="Y18" s="526"/>
    </row>
    <row r="19" spans="1:36" x14ac:dyDescent="0.25">
      <c r="A19" s="527"/>
      <c r="B19" s="527"/>
      <c r="C19" s="527"/>
      <c r="D19" s="527"/>
      <c r="E19" s="527"/>
      <c r="F19" s="527"/>
      <c r="G19" s="527"/>
      <c r="H19" s="527"/>
      <c r="I19" s="527"/>
      <c r="J19" s="527"/>
      <c r="K19" s="527"/>
      <c r="L19" s="527"/>
    </row>
    <row r="20" spans="1:36" ht="13.8" x14ac:dyDescent="0.25">
      <c r="A20" s="527"/>
      <c r="B20" s="527"/>
      <c r="C20" s="527"/>
      <c r="D20" s="527"/>
      <c r="E20" s="527"/>
      <c r="F20" s="527"/>
      <c r="G20" s="527"/>
      <c r="H20" s="527"/>
      <c r="I20" s="527"/>
      <c r="J20" s="527"/>
      <c r="K20" s="527"/>
      <c r="L20" s="527"/>
      <c r="P20" s="326" t="s">
        <v>5</v>
      </c>
      <c r="X20" s="530">
        <v>10</v>
      </c>
      <c r="Y20" s="530"/>
    </row>
    <row r="21" spans="1:36" ht="15" customHeight="1" x14ac:dyDescent="0.25">
      <c r="A21" s="527"/>
      <c r="B21" s="527"/>
      <c r="C21" s="527"/>
      <c r="D21" s="527"/>
      <c r="E21" s="527"/>
      <c r="F21" s="527"/>
      <c r="G21" s="527"/>
      <c r="H21" s="527"/>
      <c r="I21" s="527"/>
      <c r="J21" s="527"/>
      <c r="K21" s="527"/>
      <c r="L21" s="527"/>
    </row>
    <row r="22" spans="1:36" ht="13.8" x14ac:dyDescent="0.25">
      <c r="A22" s="527"/>
      <c r="B22" s="527"/>
      <c r="C22" s="527"/>
      <c r="D22" s="527"/>
      <c r="E22" s="527"/>
      <c r="F22" s="527"/>
      <c r="G22" s="527"/>
      <c r="H22" s="527"/>
      <c r="I22" s="527"/>
      <c r="J22" s="527"/>
      <c r="K22" s="527"/>
      <c r="L22" s="527"/>
      <c r="O22" s="325" t="s">
        <v>6</v>
      </c>
      <c r="P22" s="326"/>
      <c r="X22" s="526">
        <v>13</v>
      </c>
      <c r="Y22" s="526"/>
    </row>
    <row r="23" spans="1:36" ht="15" customHeight="1" x14ac:dyDescent="0.25">
      <c r="A23" s="527"/>
      <c r="B23" s="527"/>
      <c r="C23" s="527"/>
      <c r="D23" s="527"/>
      <c r="E23" s="527"/>
      <c r="F23" s="527"/>
      <c r="G23" s="527"/>
      <c r="H23" s="527"/>
      <c r="I23" s="527"/>
      <c r="J23" s="527"/>
      <c r="K23" s="527"/>
      <c r="L23" s="527"/>
    </row>
    <row r="24" spans="1:36" ht="13.8" x14ac:dyDescent="0.25">
      <c r="A24" s="527"/>
      <c r="B24" s="527"/>
      <c r="C24" s="527"/>
      <c r="D24" s="527"/>
      <c r="E24" s="527"/>
      <c r="F24" s="527"/>
      <c r="G24" s="527"/>
      <c r="H24" s="527"/>
      <c r="I24" s="527"/>
      <c r="J24" s="527"/>
      <c r="K24" s="527"/>
      <c r="L24" s="527"/>
      <c r="P24" s="326" t="s">
        <v>7</v>
      </c>
      <c r="X24" s="530">
        <v>15</v>
      </c>
      <c r="Y24" s="530"/>
    </row>
    <row r="25" spans="1:36" x14ac:dyDescent="0.25">
      <c r="A25" s="527"/>
      <c r="B25" s="527"/>
      <c r="C25" s="527"/>
      <c r="D25" s="527"/>
      <c r="E25" s="527"/>
      <c r="F25" s="527"/>
      <c r="G25" s="527"/>
      <c r="H25" s="527"/>
      <c r="I25" s="527"/>
      <c r="J25" s="527"/>
      <c r="K25" s="527"/>
      <c r="L25" s="527"/>
    </row>
    <row r="26" spans="1:36" ht="13.8" x14ac:dyDescent="0.25">
      <c r="A26" s="527"/>
      <c r="B26" s="527"/>
      <c r="C26" s="527"/>
      <c r="D26" s="527"/>
      <c r="E26" s="527"/>
      <c r="F26" s="527"/>
      <c r="G26" s="527"/>
      <c r="H26" s="527"/>
      <c r="I26" s="527"/>
      <c r="J26" s="527"/>
      <c r="K26" s="527"/>
      <c r="L26" s="527"/>
      <c r="O26" s="325" t="s">
        <v>66</v>
      </c>
      <c r="P26" s="326"/>
      <c r="X26" s="526">
        <v>16</v>
      </c>
      <c r="Y26" s="526"/>
    </row>
    <row r="28" spans="1:36" x14ac:dyDescent="0.25">
      <c r="O28" s="529" t="s">
        <v>419</v>
      </c>
      <c r="P28" s="529"/>
      <c r="Q28" s="529"/>
      <c r="R28" s="529"/>
      <c r="S28" s="529"/>
      <c r="T28" s="529"/>
      <c r="U28" s="529"/>
      <c r="V28" s="529"/>
      <c r="W28" s="529"/>
      <c r="X28" s="526">
        <v>17</v>
      </c>
      <c r="Y28" s="526"/>
      <c r="Z28" s="310"/>
    </row>
    <row r="29" spans="1:36" ht="15" customHeight="1" x14ac:dyDescent="0.25">
      <c r="O29" s="529"/>
      <c r="P29" s="529"/>
      <c r="Q29" s="529"/>
      <c r="R29" s="529"/>
      <c r="S29" s="529"/>
      <c r="T29" s="529"/>
      <c r="U29" s="529"/>
      <c r="V29" s="529"/>
      <c r="W29" s="529"/>
      <c r="X29" s="526"/>
      <c r="Y29" s="526"/>
    </row>
    <row r="32" spans="1:36" ht="13.8" x14ac:dyDescent="0.25">
      <c r="P32" s="326"/>
      <c r="X32" s="526"/>
      <c r="Y32" s="526"/>
    </row>
    <row r="33" spans="1:25" ht="32.700000000000003" customHeight="1" x14ac:dyDescent="0.25"/>
    <row r="35" spans="1:25" ht="12.75" customHeight="1" x14ac:dyDescent="0.25">
      <c r="A35" s="528" t="s">
        <v>371</v>
      </c>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row>
    <row r="36" spans="1:25" x14ac:dyDescent="0.25">
      <c r="A36" s="528"/>
      <c r="B36" s="528"/>
      <c r="C36" s="528"/>
      <c r="D36" s="528"/>
      <c r="E36" s="528"/>
      <c r="F36" s="528"/>
      <c r="G36" s="528"/>
      <c r="H36" s="528"/>
      <c r="I36" s="528"/>
      <c r="J36" s="528"/>
      <c r="K36" s="528"/>
      <c r="L36" s="528"/>
      <c r="M36" s="528"/>
      <c r="N36" s="528"/>
      <c r="O36" s="528"/>
      <c r="P36" s="528"/>
      <c r="Q36" s="528"/>
      <c r="R36" s="528"/>
      <c r="S36" s="528"/>
      <c r="T36" s="528"/>
      <c r="U36" s="528"/>
      <c r="V36" s="528"/>
      <c r="W36" s="528"/>
      <c r="X36" s="528"/>
      <c r="Y36" s="528"/>
    </row>
  </sheetData>
  <mergeCells count="20">
    <mergeCell ref="A35:Y36"/>
    <mergeCell ref="X32:Y32"/>
    <mergeCell ref="O28:W29"/>
    <mergeCell ref="X12:Y12"/>
    <mergeCell ref="X18:Y18"/>
    <mergeCell ref="A18:L26"/>
    <mergeCell ref="X20:Y20"/>
    <mergeCell ref="X22:Y22"/>
    <mergeCell ref="X24:Y24"/>
    <mergeCell ref="X26:Y26"/>
    <mergeCell ref="X28:Y29"/>
    <mergeCell ref="X14:Y14"/>
    <mergeCell ref="X16:Y16"/>
    <mergeCell ref="O4:W6"/>
    <mergeCell ref="X4:Y6"/>
    <mergeCell ref="AI17:AJ17"/>
    <mergeCell ref="A9:L17"/>
    <mergeCell ref="X8:Y8"/>
    <mergeCell ref="X10:Y10"/>
    <mergeCell ref="A4:K6"/>
  </mergeCells>
  <phoneticPr fontId="18" type="noConversion"/>
  <printOptions horizontalCentered="1" verticalCentered="1"/>
  <pageMargins left="0.25" right="0.25" top="0.75" bottom="0.4" header="0.3" footer="0.3"/>
  <pageSetup fitToWidth="0" fitToHeight="0"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C2" sqref="C2"/>
    </sheetView>
  </sheetViews>
  <sheetFormatPr defaultRowHeight="13.2" x14ac:dyDescent="0.25"/>
  <cols>
    <col min="1" max="1" width="4.33203125" customWidth="1"/>
    <col min="2" max="2" width="48.6640625" bestFit="1" customWidth="1"/>
    <col min="3" max="4" width="13.33203125" bestFit="1" customWidth="1"/>
    <col min="5" max="5" width="13.33203125" style="310" bestFit="1" customWidth="1"/>
  </cols>
  <sheetData>
    <row r="2" spans="1:5" x14ac:dyDescent="0.25">
      <c r="A2" s="280" t="s">
        <v>410</v>
      </c>
      <c r="B2" s="6"/>
      <c r="C2" s="6"/>
    </row>
    <row r="3" spans="1:5" x14ac:dyDescent="0.25">
      <c r="A3" s="75"/>
      <c r="B3" s="76" t="s">
        <v>108</v>
      </c>
      <c r="C3" s="318">
        <v>2018</v>
      </c>
      <c r="D3" s="318">
        <v>2017</v>
      </c>
      <c r="E3" s="319" t="s">
        <v>409</v>
      </c>
    </row>
    <row r="4" spans="1:5" x14ac:dyDescent="0.25">
      <c r="A4" s="75" t="s">
        <v>109</v>
      </c>
      <c r="B4" s="75" t="s">
        <v>110</v>
      </c>
      <c r="C4" s="315">
        <v>10362328576</v>
      </c>
      <c r="D4" s="315">
        <v>10406053289.68</v>
      </c>
      <c r="E4" s="320">
        <f t="shared" ref="E4:E15" si="0">C4-D4</f>
        <v>-43724713.680000305</v>
      </c>
    </row>
    <row r="5" spans="1:5" x14ac:dyDescent="0.25">
      <c r="A5" s="75" t="s">
        <v>111</v>
      </c>
      <c r="B5" s="75" t="s">
        <v>112</v>
      </c>
      <c r="C5" s="315">
        <v>0</v>
      </c>
      <c r="D5" s="315">
        <v>0</v>
      </c>
      <c r="E5" s="320">
        <f t="shared" si="0"/>
        <v>0</v>
      </c>
    </row>
    <row r="6" spans="1:5" x14ac:dyDescent="0.25">
      <c r="A6" s="75" t="s">
        <v>113</v>
      </c>
      <c r="B6" s="75" t="s">
        <v>114</v>
      </c>
      <c r="C6" s="315">
        <v>0</v>
      </c>
      <c r="D6" s="315">
        <v>0</v>
      </c>
      <c r="E6" s="320">
        <f t="shared" si="0"/>
        <v>0</v>
      </c>
    </row>
    <row r="7" spans="1:5" x14ac:dyDescent="0.25">
      <c r="A7" s="75" t="s">
        <v>115</v>
      </c>
      <c r="B7" s="75" t="s">
        <v>116</v>
      </c>
      <c r="C7" s="316">
        <v>0</v>
      </c>
      <c r="D7" s="316">
        <v>-2387364345.5100002</v>
      </c>
      <c r="E7" s="320">
        <f t="shared" si="0"/>
        <v>2387364345.5100002</v>
      </c>
    </row>
    <row r="8" spans="1:5" x14ac:dyDescent="0.25">
      <c r="A8" s="75" t="s">
        <v>117</v>
      </c>
      <c r="B8" s="75" t="s">
        <v>118</v>
      </c>
      <c r="C8" s="316">
        <v>0</v>
      </c>
      <c r="D8" s="316">
        <v>0</v>
      </c>
      <c r="E8" s="320">
        <f t="shared" si="0"/>
        <v>0</v>
      </c>
    </row>
    <row r="9" spans="1:5" x14ac:dyDescent="0.25">
      <c r="A9" s="75" t="s">
        <v>119</v>
      </c>
      <c r="B9" s="75" t="s">
        <v>120</v>
      </c>
      <c r="C9" s="316">
        <v>-2613813887</v>
      </c>
      <c r="D9" s="316">
        <v>0</v>
      </c>
      <c r="E9" s="320">
        <f t="shared" si="0"/>
        <v>-2613813887</v>
      </c>
    </row>
    <row r="10" spans="1:5" x14ac:dyDescent="0.25">
      <c r="A10" s="75" t="s">
        <v>121</v>
      </c>
      <c r="B10" s="75" t="s">
        <v>122</v>
      </c>
      <c r="C10" s="316">
        <v>0</v>
      </c>
      <c r="D10" s="316">
        <v>0</v>
      </c>
      <c r="E10" s="320">
        <f t="shared" si="0"/>
        <v>0</v>
      </c>
    </row>
    <row r="11" spans="1:5" x14ac:dyDescent="0.25">
      <c r="A11" s="75" t="s">
        <v>123</v>
      </c>
      <c r="B11" s="75" t="s">
        <v>124</v>
      </c>
      <c r="C11" s="316">
        <v>0</v>
      </c>
      <c r="D11" s="316">
        <v>0</v>
      </c>
      <c r="E11" s="320">
        <f t="shared" si="0"/>
        <v>0</v>
      </c>
    </row>
    <row r="12" spans="1:5" x14ac:dyDescent="0.25">
      <c r="A12" s="75" t="s">
        <v>125</v>
      </c>
      <c r="B12" s="75" t="s">
        <v>126</v>
      </c>
      <c r="C12" s="316">
        <v>0</v>
      </c>
      <c r="D12" s="316">
        <v>0</v>
      </c>
      <c r="E12" s="320">
        <f t="shared" si="0"/>
        <v>0</v>
      </c>
    </row>
    <row r="13" spans="1:5" x14ac:dyDescent="0.25">
      <c r="A13" s="75" t="s">
        <v>127</v>
      </c>
      <c r="B13" s="75" t="s">
        <v>128</v>
      </c>
      <c r="C13" s="316">
        <v>0</v>
      </c>
      <c r="D13" s="316">
        <v>0</v>
      </c>
      <c r="E13" s="320">
        <f t="shared" si="0"/>
        <v>0</v>
      </c>
    </row>
    <row r="14" spans="1:5" x14ac:dyDescent="0.25">
      <c r="A14" s="75" t="s">
        <v>129</v>
      </c>
      <c r="B14" s="75" t="s">
        <v>130</v>
      </c>
      <c r="C14" s="316">
        <v>0</v>
      </c>
      <c r="D14" s="316">
        <v>0</v>
      </c>
      <c r="E14" s="320">
        <f t="shared" si="0"/>
        <v>0</v>
      </c>
    </row>
    <row r="15" spans="1:5" x14ac:dyDescent="0.25">
      <c r="A15" s="75" t="s">
        <v>131</v>
      </c>
      <c r="B15" s="75" t="s">
        <v>132</v>
      </c>
      <c r="C15" s="316">
        <v>0</v>
      </c>
      <c r="D15" s="316">
        <v>0</v>
      </c>
      <c r="E15" s="320">
        <f t="shared" si="0"/>
        <v>0</v>
      </c>
    </row>
    <row r="16" spans="1:5" x14ac:dyDescent="0.25">
      <c r="A16" s="75"/>
      <c r="B16" s="76" t="s">
        <v>133</v>
      </c>
      <c r="C16" s="317">
        <f>SUM(C4:C15)</f>
        <v>7748514689</v>
      </c>
      <c r="D16" s="317">
        <f>SUM(D4:D15)</f>
        <v>8018688944.1700001</v>
      </c>
      <c r="E16" s="320">
        <f>C16-D16</f>
        <v>-270174255.17000008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S33"/>
  <sheetViews>
    <sheetView showGridLines="0" view="pageBreakPreview" zoomScale="90" zoomScaleNormal="100" zoomScaleSheetLayoutView="90" zoomScalePageLayoutView="90" workbookViewId="0">
      <selection activeCell="J24" sqref="J24:X26"/>
    </sheetView>
  </sheetViews>
  <sheetFormatPr defaultColWidth="9.33203125" defaultRowHeight="13.2" x14ac:dyDescent="0.25"/>
  <cols>
    <col min="1" max="1" width="40.5546875" style="310" customWidth="1"/>
    <col min="2" max="6" width="17.6640625" style="310" customWidth="1"/>
    <col min="7" max="7" width="2.33203125" style="310" customWidth="1"/>
    <col min="8" max="8" width="9.33203125" style="310"/>
    <col min="9" max="10" width="9.5546875" style="310" bestFit="1" customWidth="1"/>
    <col min="11" max="16384" width="9.33203125" style="310"/>
  </cols>
  <sheetData>
    <row r="1" spans="1:19" ht="18.75" customHeight="1" x14ac:dyDescent="0.25"/>
    <row r="2" spans="1:19" s="6" customFormat="1" ht="20.399999999999999" x14ac:dyDescent="0.25">
      <c r="A2" s="515" t="s">
        <v>466</v>
      </c>
    </row>
    <row r="3" spans="1:19" s="32" customFormat="1" ht="15.6" customHeight="1" x14ac:dyDescent="0.3">
      <c r="B3" s="34"/>
      <c r="C3" s="34"/>
      <c r="D3" s="34"/>
      <c r="E3" s="34"/>
      <c r="I3" s="313"/>
    </row>
    <row r="4" spans="1:19" s="32" customFormat="1" ht="15.6" customHeight="1" x14ac:dyDescent="0.25">
      <c r="K4" s="314"/>
    </row>
    <row r="5" spans="1:19" s="32" customFormat="1" ht="15.6" customHeight="1" x14ac:dyDescent="0.25"/>
    <row r="6" spans="1:19" s="32" customFormat="1" ht="15.6" customHeight="1" x14ac:dyDescent="0.25">
      <c r="A6" s="516" t="s">
        <v>446</v>
      </c>
      <c r="B6" s="517"/>
      <c r="C6" s="517"/>
      <c r="D6" s="517"/>
      <c r="E6" s="517"/>
      <c r="F6" s="412"/>
    </row>
    <row r="7" spans="1:19" s="32" customFormat="1" ht="15.6" customHeight="1" x14ac:dyDescent="0.25">
      <c r="A7" s="412"/>
      <c r="B7" s="517"/>
      <c r="C7" s="517"/>
      <c r="D7" s="517"/>
      <c r="E7" s="517"/>
      <c r="F7" s="412"/>
    </row>
    <row r="8" spans="1:19" s="32" customFormat="1" ht="15.6" customHeight="1" x14ac:dyDescent="0.25">
      <c r="A8" s="527" t="s">
        <v>406</v>
      </c>
      <c r="B8" s="527"/>
      <c r="C8" s="527"/>
      <c r="D8" s="527"/>
      <c r="E8" s="527"/>
      <c r="F8" s="527"/>
    </row>
    <row r="9" spans="1:19" s="32" customFormat="1" ht="15.6" customHeight="1" x14ac:dyDescent="0.25">
      <c r="A9" s="527"/>
      <c r="B9" s="527"/>
      <c r="C9" s="527"/>
      <c r="D9" s="527"/>
      <c r="E9" s="527"/>
      <c r="F9" s="527"/>
    </row>
    <row r="10" spans="1:19" s="32" customFormat="1" ht="15.6" customHeight="1" x14ac:dyDescent="0.25"/>
    <row r="11" spans="1:19" s="32" customFormat="1" ht="15.6" customHeight="1" x14ac:dyDescent="0.25">
      <c r="P11" s="32" t="s">
        <v>411</v>
      </c>
    </row>
    <row r="12" spans="1:19" s="32" customFormat="1" ht="15.6" customHeight="1" x14ac:dyDescent="0.25"/>
    <row r="13" spans="1:19" s="32" customFormat="1" ht="15.6" customHeight="1" x14ac:dyDescent="0.25">
      <c r="A13" s="518" t="s">
        <v>447</v>
      </c>
      <c r="B13" s="519"/>
      <c r="C13" s="519"/>
      <c r="D13" s="519"/>
      <c r="E13" s="519"/>
      <c r="F13" s="519"/>
      <c r="G13" s="339"/>
      <c r="H13" s="517"/>
      <c r="I13" s="517"/>
      <c r="J13" s="517"/>
      <c r="K13" s="517"/>
      <c r="L13" s="412"/>
      <c r="Q13" s="32">
        <f>General!F43</f>
        <v>3701403</v>
      </c>
      <c r="R13" s="32">
        <v>3653986</v>
      </c>
      <c r="S13" s="314">
        <f>(Q13-R13)/R13</f>
        <v>1.2976787541057902E-2</v>
      </c>
    </row>
    <row r="14" spans="1:19" s="32" customFormat="1" ht="15.6" customHeight="1" x14ac:dyDescent="0.25">
      <c r="A14" s="516"/>
      <c r="B14" s="517"/>
      <c r="C14" s="517"/>
      <c r="D14" s="517"/>
      <c r="E14" s="517"/>
      <c r="F14" s="412"/>
      <c r="G14" s="516"/>
      <c r="H14" s="517"/>
      <c r="I14" s="517"/>
      <c r="J14" s="517"/>
      <c r="K14" s="517"/>
      <c r="L14" s="412"/>
    </row>
    <row r="15" spans="1:19" s="32" customFormat="1" ht="15.6" customHeight="1" x14ac:dyDescent="0.25">
      <c r="A15" s="531" t="s">
        <v>445</v>
      </c>
      <c r="B15" s="531"/>
      <c r="C15" s="531"/>
      <c r="D15" s="531"/>
      <c r="E15" s="531"/>
      <c r="F15" s="531"/>
      <c r="G15" s="516"/>
      <c r="H15" s="517"/>
      <c r="I15" s="517"/>
      <c r="J15" s="517"/>
      <c r="K15" s="517"/>
      <c r="L15" s="412"/>
    </row>
    <row r="16" spans="1:19" s="9" customFormat="1" ht="15.6" customHeight="1" x14ac:dyDescent="0.25">
      <c r="A16" s="531"/>
      <c r="B16" s="531"/>
      <c r="C16" s="531"/>
      <c r="D16" s="531"/>
      <c r="E16" s="531"/>
      <c r="F16" s="531"/>
    </row>
    <row r="17" spans="1:6" s="32" customFormat="1" ht="15.6" customHeight="1" x14ac:dyDescent="0.25">
      <c r="A17" s="516"/>
      <c r="B17" s="517"/>
      <c r="C17" s="517"/>
      <c r="D17" s="517"/>
      <c r="E17" s="517"/>
      <c r="F17" s="412"/>
    </row>
    <row r="18" spans="1:6" s="32" customFormat="1" ht="15.6" customHeight="1" x14ac:dyDescent="0.25">
      <c r="A18" s="518" t="s">
        <v>405</v>
      </c>
      <c r="B18" s="429"/>
      <c r="C18" s="429"/>
      <c r="D18" s="429"/>
      <c r="E18" s="429"/>
      <c r="F18" s="412"/>
    </row>
    <row r="19" spans="1:6" s="32" customFormat="1" ht="15.6" customHeight="1" x14ac:dyDescent="0.25">
      <c r="A19" s="412"/>
      <c r="B19" s="429"/>
      <c r="C19" s="429"/>
      <c r="D19" s="429"/>
      <c r="E19" s="429"/>
      <c r="F19" s="412"/>
    </row>
    <row r="20" spans="1:6" s="6" customFormat="1" ht="15.6" customHeight="1" x14ac:dyDescent="0.25">
      <c r="A20" s="412" t="s">
        <v>404</v>
      </c>
      <c r="B20" s="412"/>
      <c r="C20" s="412"/>
      <c r="D20" s="412"/>
      <c r="E20" s="412"/>
      <c r="F20" s="412"/>
    </row>
    <row r="21" spans="1:6" s="4" customFormat="1" ht="15.6" customHeight="1" x14ac:dyDescent="0.25">
      <c r="A21" s="412"/>
      <c r="B21" s="412"/>
      <c r="C21" s="412"/>
      <c r="D21" s="412"/>
      <c r="E21" s="412"/>
      <c r="F21" s="412"/>
    </row>
    <row r="22" spans="1:6" s="4" customFormat="1" ht="15.6" customHeight="1" x14ac:dyDescent="0.25">
      <c r="A22" s="412"/>
      <c r="B22" s="412"/>
      <c r="C22" s="412"/>
      <c r="D22" s="412"/>
      <c r="E22" s="412"/>
      <c r="F22" s="412"/>
    </row>
    <row r="23" spans="1:6" s="6" customFormat="1" ht="15.6" customHeight="1" x14ac:dyDescent="0.25">
      <c r="A23" s="412"/>
      <c r="B23" s="412"/>
      <c r="C23" s="412"/>
      <c r="D23" s="412"/>
      <c r="E23" s="412"/>
      <c r="F23" s="412"/>
    </row>
    <row r="24" spans="1:6" s="6" customFormat="1" ht="15.6" customHeight="1" x14ac:dyDescent="0.25">
      <c r="A24" s="412"/>
      <c r="B24" s="412"/>
      <c r="C24" s="412"/>
      <c r="D24" s="412"/>
      <c r="E24" s="412"/>
      <c r="F24" s="412"/>
    </row>
    <row r="25" spans="1:6" s="6" customFormat="1" ht="15.6" customHeight="1" x14ac:dyDescent="0.25">
      <c r="A25" s="5"/>
    </row>
    <row r="26" spans="1:6" s="11" customFormat="1" ht="12.75" customHeight="1" x14ac:dyDescent="0.3">
      <c r="A26" s="10"/>
    </row>
    <row r="27" spans="1:6" s="6" customFormat="1" ht="8.25" customHeight="1" x14ac:dyDescent="0.25">
      <c r="A27" s="5"/>
    </row>
    <row r="28" spans="1:6" s="4" customFormat="1" ht="15" x14ac:dyDescent="0.25">
      <c r="A28" s="9"/>
    </row>
    <row r="33" spans="7:7" x14ac:dyDescent="0.25">
      <c r="G33" s="12"/>
    </row>
  </sheetData>
  <dataConsolidate/>
  <mergeCells count="2">
    <mergeCell ref="A8:F9"/>
    <mergeCell ref="A15:F16"/>
  </mergeCells>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3A0F"/>
  </sheetPr>
  <dimension ref="A2:X24"/>
  <sheetViews>
    <sheetView showGridLines="0" view="pageBreakPreview" zoomScaleNormal="100" zoomScaleSheetLayoutView="100" zoomScalePageLayoutView="90" workbookViewId="0"/>
  </sheetViews>
  <sheetFormatPr defaultColWidth="9.33203125" defaultRowHeight="13.2" x14ac:dyDescent="0.25"/>
  <cols>
    <col min="1" max="1" width="1.6640625" style="310" customWidth="1"/>
    <col min="2" max="8" width="5.33203125" style="310" customWidth="1"/>
    <col min="9" max="23" width="5.6640625" style="310" customWidth="1"/>
  </cols>
  <sheetData>
    <row r="2" spans="1:24" x14ac:dyDescent="0.25">
      <c r="A2" s="532" t="s">
        <v>427</v>
      </c>
      <c r="B2" s="532"/>
      <c r="C2" s="532"/>
      <c r="D2" s="532"/>
      <c r="E2" s="532"/>
      <c r="F2" s="532"/>
      <c r="G2" s="532"/>
      <c r="H2" s="532"/>
      <c r="I2" s="532"/>
      <c r="J2" s="532"/>
      <c r="K2" s="532"/>
      <c r="L2" s="532"/>
      <c r="M2" s="532"/>
      <c r="N2" s="532"/>
      <c r="O2" s="532"/>
    </row>
    <row r="3" spans="1:24" x14ac:dyDescent="0.25">
      <c r="A3" s="532"/>
      <c r="B3" s="532"/>
      <c r="C3" s="532"/>
      <c r="D3" s="532"/>
      <c r="E3" s="532"/>
      <c r="F3" s="532"/>
      <c r="G3" s="532"/>
      <c r="H3" s="532"/>
      <c r="I3" s="532"/>
      <c r="J3" s="532"/>
      <c r="K3" s="532"/>
      <c r="L3" s="532"/>
      <c r="M3" s="532"/>
      <c r="N3" s="532"/>
      <c r="O3" s="532"/>
    </row>
    <row r="4" spans="1:24" x14ac:dyDescent="0.25">
      <c r="A4" s="532"/>
      <c r="B4" s="532"/>
      <c r="C4" s="532"/>
      <c r="D4" s="532"/>
      <c r="E4" s="532"/>
      <c r="F4" s="532"/>
      <c r="G4" s="532"/>
      <c r="H4" s="532"/>
      <c r="I4" s="532"/>
      <c r="J4" s="532"/>
      <c r="K4" s="532"/>
      <c r="L4" s="532"/>
      <c r="M4" s="532"/>
      <c r="N4" s="532"/>
      <c r="O4" s="532"/>
    </row>
    <row r="7" spans="1:24" ht="13.8" x14ac:dyDescent="0.25">
      <c r="B7" s="325" t="s">
        <v>391</v>
      </c>
    </row>
    <row r="8" spans="1:24" ht="14.4" thickBot="1" x14ac:dyDescent="0.3">
      <c r="A8" s="326"/>
      <c r="B8" s="326"/>
      <c r="C8" s="326"/>
      <c r="D8" s="326"/>
      <c r="E8" s="326"/>
      <c r="F8" s="326"/>
      <c r="G8" s="326"/>
      <c r="H8" s="326"/>
      <c r="I8" s="326"/>
      <c r="J8" s="326"/>
      <c r="K8" s="326"/>
      <c r="L8" s="326"/>
      <c r="M8" s="326"/>
      <c r="N8" s="326"/>
      <c r="O8" s="326"/>
      <c r="P8" s="326"/>
      <c r="Q8" s="326"/>
      <c r="R8" s="326"/>
      <c r="S8" s="326"/>
      <c r="T8" s="326"/>
      <c r="U8" s="326"/>
      <c r="V8" s="326"/>
      <c r="W8" s="326"/>
    </row>
    <row r="9" spans="1:24" ht="45" customHeight="1" thickTop="1" thickBot="1" x14ac:dyDescent="0.3">
      <c r="A9" s="326"/>
      <c r="B9" s="533" t="s">
        <v>382</v>
      </c>
      <c r="C9" s="533"/>
      <c r="D9" s="533"/>
      <c r="E9" s="533"/>
      <c r="F9" s="533"/>
      <c r="G9" s="533"/>
      <c r="H9" s="533"/>
      <c r="I9" s="533">
        <v>2014</v>
      </c>
      <c r="J9" s="533"/>
      <c r="K9" s="533"/>
      <c r="L9" s="533">
        <v>2015</v>
      </c>
      <c r="M9" s="533"/>
      <c r="N9" s="533"/>
      <c r="O9" s="533">
        <v>2016</v>
      </c>
      <c r="P9" s="533"/>
      <c r="Q9" s="533"/>
      <c r="R9" s="533">
        <v>2017</v>
      </c>
      <c r="S9" s="533"/>
      <c r="T9" s="533"/>
      <c r="U9" s="533">
        <v>2018</v>
      </c>
      <c r="V9" s="533"/>
      <c r="W9" s="533"/>
    </row>
    <row r="10" spans="1:24" ht="25.2" customHeight="1" thickTop="1" x14ac:dyDescent="0.25">
      <c r="A10" s="326"/>
      <c r="B10" s="328" t="s">
        <v>438</v>
      </c>
      <c r="C10" s="329"/>
      <c r="D10" s="329"/>
      <c r="E10" s="329"/>
      <c r="F10" s="329"/>
      <c r="G10" s="329"/>
      <c r="H10" s="329"/>
      <c r="I10" s="534">
        <v>5181639409.1099997</v>
      </c>
      <c r="J10" s="535"/>
      <c r="K10" s="536"/>
      <c r="L10" s="534">
        <v>5355148951.5900002</v>
      </c>
      <c r="M10" s="535"/>
      <c r="N10" s="536"/>
      <c r="O10" s="534">
        <v>4629905580.5799999</v>
      </c>
      <c r="P10" s="535"/>
      <c r="Q10" s="536"/>
      <c r="R10" s="534">
        <v>5446016294</v>
      </c>
      <c r="S10" s="535"/>
      <c r="T10" s="536"/>
      <c r="U10" s="537">
        <v>5388183841.3800001</v>
      </c>
      <c r="V10" s="538"/>
      <c r="W10" s="539"/>
    </row>
    <row r="11" spans="1:24" ht="25.2" customHeight="1" x14ac:dyDescent="0.25">
      <c r="A11" s="326"/>
      <c r="B11" s="330" t="s">
        <v>420</v>
      </c>
      <c r="C11" s="331"/>
      <c r="D11" s="331"/>
      <c r="E11" s="331"/>
      <c r="F11" s="331"/>
      <c r="G11" s="331"/>
      <c r="H11" s="331"/>
      <c r="I11" s="546">
        <v>442065542.23999965</v>
      </c>
      <c r="J11" s="547"/>
      <c r="K11" s="548"/>
      <c r="L11" s="546">
        <v>421783556.17000008</v>
      </c>
      <c r="M11" s="547"/>
      <c r="N11" s="548"/>
      <c r="O11" s="546">
        <v>433988410.23000026</v>
      </c>
      <c r="P11" s="547"/>
      <c r="Q11" s="548"/>
      <c r="R11" s="546">
        <v>481665263</v>
      </c>
      <c r="S11" s="547"/>
      <c r="T11" s="548"/>
      <c r="U11" s="549">
        <v>565379398.66999984</v>
      </c>
      <c r="V11" s="550"/>
      <c r="W11" s="551"/>
    </row>
    <row r="12" spans="1:24" ht="25.2" customHeight="1" x14ac:dyDescent="0.25">
      <c r="A12" s="326"/>
      <c r="B12" s="332" t="s">
        <v>439</v>
      </c>
      <c r="C12" s="333"/>
      <c r="D12" s="333"/>
      <c r="E12" s="333"/>
      <c r="F12" s="333"/>
      <c r="G12" s="333"/>
      <c r="H12" s="333"/>
      <c r="I12" s="540">
        <v>0.10540261579828911</v>
      </c>
      <c r="J12" s="541"/>
      <c r="K12" s="542"/>
      <c r="L12" s="540">
        <v>9.3064624169867036E-2</v>
      </c>
      <c r="M12" s="541"/>
      <c r="N12" s="542"/>
      <c r="O12" s="540">
        <v>8.6948929675434286E-2</v>
      </c>
      <c r="P12" s="541"/>
      <c r="Q12" s="542"/>
      <c r="R12" s="540">
        <v>8.9300000000000004E-2</v>
      </c>
      <c r="S12" s="541"/>
      <c r="T12" s="542"/>
      <c r="U12" s="543">
        <v>0.11453659997061208</v>
      </c>
      <c r="V12" s="544"/>
      <c r="W12" s="545"/>
      <c r="X12" s="370"/>
    </row>
    <row r="13" spans="1:24" ht="25.2" customHeight="1" x14ac:dyDescent="0.25">
      <c r="A13" s="326"/>
      <c r="B13" s="330" t="s">
        <v>440</v>
      </c>
      <c r="C13" s="331"/>
      <c r="D13" s="331"/>
      <c r="E13" s="331"/>
      <c r="F13" s="331"/>
      <c r="G13" s="331"/>
      <c r="H13" s="331"/>
      <c r="I13" s="552">
        <v>3944081790.1500001</v>
      </c>
      <c r="J13" s="553"/>
      <c r="K13" s="554"/>
      <c r="L13" s="552">
        <v>4133742026.0799999</v>
      </c>
      <c r="M13" s="553"/>
      <c r="N13" s="554"/>
      <c r="O13" s="552">
        <v>3336245689.9400001</v>
      </c>
      <c r="P13" s="553"/>
      <c r="Q13" s="554"/>
      <c r="R13" s="552">
        <v>4050734331</v>
      </c>
      <c r="S13" s="553"/>
      <c r="T13" s="554"/>
      <c r="U13" s="555">
        <v>3874781298.9200006</v>
      </c>
      <c r="V13" s="556"/>
      <c r="W13" s="557"/>
    </row>
    <row r="14" spans="1:24" ht="25.2" customHeight="1" x14ac:dyDescent="0.25">
      <c r="A14" s="326"/>
      <c r="B14" s="332" t="s">
        <v>384</v>
      </c>
      <c r="C14" s="333"/>
      <c r="D14" s="333"/>
      <c r="E14" s="333"/>
      <c r="F14" s="333"/>
      <c r="G14" s="333"/>
      <c r="H14" s="333"/>
      <c r="I14" s="534">
        <v>495727420.84999996</v>
      </c>
      <c r="J14" s="535"/>
      <c r="K14" s="536"/>
      <c r="L14" s="534">
        <v>512240846.06</v>
      </c>
      <c r="M14" s="535"/>
      <c r="N14" s="536"/>
      <c r="O14" s="534">
        <v>558697465.81999993</v>
      </c>
      <c r="P14" s="535"/>
      <c r="Q14" s="536"/>
      <c r="R14" s="534">
        <v>594168499</v>
      </c>
      <c r="S14" s="535"/>
      <c r="T14" s="536"/>
      <c r="U14" s="537">
        <v>608808669.49000001</v>
      </c>
      <c r="V14" s="538"/>
      <c r="W14" s="539"/>
    </row>
    <row r="15" spans="1:24" ht="25.2" customHeight="1" x14ac:dyDescent="0.25">
      <c r="A15" s="326"/>
      <c r="B15" s="330" t="s">
        <v>421</v>
      </c>
      <c r="C15" s="331"/>
      <c r="D15" s="331"/>
      <c r="E15" s="331"/>
      <c r="F15" s="331"/>
      <c r="G15" s="331"/>
      <c r="H15" s="331"/>
      <c r="I15" s="546">
        <v>11445517495.65</v>
      </c>
      <c r="J15" s="547"/>
      <c r="K15" s="548"/>
      <c r="L15" s="546">
        <v>12836248365.33</v>
      </c>
      <c r="M15" s="547"/>
      <c r="N15" s="548"/>
      <c r="O15" s="546">
        <v>13993950193.029999</v>
      </c>
      <c r="P15" s="547"/>
      <c r="Q15" s="548"/>
      <c r="R15" s="546">
        <v>15312793338</v>
      </c>
      <c r="S15" s="547"/>
      <c r="T15" s="548"/>
      <c r="U15" s="549">
        <v>15037654293.410002</v>
      </c>
      <c r="V15" s="550"/>
      <c r="W15" s="551"/>
    </row>
    <row r="16" spans="1:24" ht="25.2" customHeight="1" x14ac:dyDescent="0.25">
      <c r="A16" s="326"/>
      <c r="B16" s="332" t="s">
        <v>441</v>
      </c>
      <c r="C16" s="333"/>
      <c r="D16" s="333"/>
      <c r="E16" s="333"/>
      <c r="F16" s="333"/>
      <c r="G16" s="333"/>
      <c r="H16" s="333"/>
      <c r="I16" s="534">
        <v>3489238</v>
      </c>
      <c r="J16" s="535"/>
      <c r="K16" s="536"/>
      <c r="L16" s="534">
        <v>3540089</v>
      </c>
      <c r="M16" s="535"/>
      <c r="N16" s="536"/>
      <c r="O16" s="534">
        <v>3598700</v>
      </c>
      <c r="P16" s="535"/>
      <c r="Q16" s="536"/>
      <c r="R16" s="534">
        <v>3653986</v>
      </c>
      <c r="S16" s="535"/>
      <c r="T16" s="536"/>
      <c r="U16" s="537">
        <v>3701403</v>
      </c>
      <c r="V16" s="538"/>
      <c r="W16" s="539"/>
    </row>
    <row r="17" spans="1:23" ht="25.2" customHeight="1" x14ac:dyDescent="0.25">
      <c r="A17" s="326"/>
      <c r="B17" s="330" t="s">
        <v>442</v>
      </c>
      <c r="C17" s="331"/>
      <c r="D17" s="331"/>
      <c r="E17" s="331"/>
      <c r="F17" s="331"/>
      <c r="G17" s="331"/>
      <c r="H17" s="331"/>
      <c r="I17" s="546">
        <v>27271.354240000001</v>
      </c>
      <c r="J17" s="547"/>
      <c r="K17" s="548"/>
      <c r="L17" s="546">
        <v>25702</v>
      </c>
      <c r="M17" s="547"/>
      <c r="N17" s="548"/>
      <c r="O17" s="546">
        <v>24564.147349999999</v>
      </c>
      <c r="P17" s="547"/>
      <c r="Q17" s="548"/>
      <c r="R17" s="546">
        <v>24533</v>
      </c>
      <c r="S17" s="547"/>
      <c r="T17" s="548"/>
      <c r="U17" s="549">
        <v>26088.469100000002</v>
      </c>
      <c r="V17" s="550"/>
      <c r="W17" s="551"/>
    </row>
    <row r="18" spans="1:23" ht="11.7" customHeight="1" x14ac:dyDescent="0.25">
      <c r="A18"/>
      <c r="B18"/>
      <c r="C18"/>
      <c r="D18"/>
      <c r="E18"/>
      <c r="F18"/>
      <c r="G18"/>
      <c r="H18"/>
      <c r="I18"/>
      <c r="J18"/>
      <c r="K18"/>
      <c r="L18"/>
      <c r="M18"/>
      <c r="N18"/>
      <c r="O18"/>
      <c r="P18"/>
      <c r="Q18"/>
      <c r="R18"/>
      <c r="S18"/>
      <c r="T18"/>
      <c r="U18"/>
      <c r="V18"/>
      <c r="W18"/>
    </row>
    <row r="19" spans="1:23" ht="13.8" x14ac:dyDescent="0.25">
      <c r="B19" s="326"/>
      <c r="C19" s="326"/>
      <c r="D19" s="326"/>
      <c r="E19" s="326"/>
      <c r="F19" s="326"/>
      <c r="G19" s="326"/>
      <c r="H19" s="326"/>
      <c r="I19" s="326"/>
      <c r="J19" s="326"/>
      <c r="K19" s="326"/>
      <c r="L19" s="326"/>
      <c r="M19" s="326"/>
      <c r="N19" s="326"/>
      <c r="O19" s="326"/>
      <c r="P19" s="326"/>
      <c r="Q19" s="326"/>
      <c r="R19" s="326"/>
      <c r="S19" s="326"/>
      <c r="T19" s="326"/>
      <c r="U19" s="326"/>
      <c r="V19" s="326"/>
      <c r="W19" s="326"/>
    </row>
    <row r="20" spans="1:23" ht="13.8" x14ac:dyDescent="0.25">
      <c r="A20" s="327" t="s">
        <v>422</v>
      </c>
      <c r="B20" s="334"/>
      <c r="C20" s="334"/>
      <c r="D20" s="334"/>
      <c r="E20" s="334"/>
      <c r="F20" s="334"/>
      <c r="G20" s="334"/>
      <c r="H20" s="334"/>
      <c r="I20" s="334"/>
      <c r="J20" s="334"/>
      <c r="K20" s="334"/>
      <c r="L20" s="334"/>
      <c r="M20" s="334"/>
      <c r="N20" s="334"/>
      <c r="O20" s="334"/>
      <c r="P20" s="326"/>
      <c r="Q20" s="326"/>
      <c r="R20" s="326"/>
      <c r="S20" s="326"/>
      <c r="T20" s="326"/>
      <c r="U20" s="326"/>
      <c r="V20" s="326"/>
      <c r="W20" s="326"/>
    </row>
    <row r="21" spans="1:23" x14ac:dyDescent="0.25">
      <c r="A21" s="327" t="s">
        <v>423</v>
      </c>
      <c r="O21" s="334"/>
    </row>
    <row r="22" spans="1:23" ht="13.8" x14ac:dyDescent="0.25">
      <c r="A22" s="327" t="s">
        <v>424</v>
      </c>
      <c r="B22" s="326"/>
      <c r="C22" s="326"/>
      <c r="D22" s="326"/>
      <c r="E22" s="326"/>
      <c r="F22" s="326"/>
      <c r="G22" s="326"/>
      <c r="H22" s="326"/>
      <c r="I22" s="326"/>
      <c r="J22" s="326"/>
      <c r="K22" s="326"/>
      <c r="L22" s="326"/>
      <c r="M22" s="326"/>
      <c r="N22" s="326"/>
      <c r="P22" s="326"/>
      <c r="Q22" s="326"/>
      <c r="R22" s="326"/>
      <c r="S22" s="326"/>
      <c r="T22" s="326"/>
      <c r="U22" s="326"/>
      <c r="V22" s="326"/>
      <c r="W22" s="326"/>
    </row>
    <row r="23" spans="1:23" ht="13.8" x14ac:dyDescent="0.25">
      <c r="A23" s="327" t="s">
        <v>425</v>
      </c>
      <c r="B23" s="334"/>
      <c r="C23" s="334"/>
      <c r="D23" s="334"/>
      <c r="E23" s="334"/>
      <c r="F23" s="334"/>
      <c r="G23" s="334"/>
      <c r="H23" s="334"/>
      <c r="I23" s="334"/>
      <c r="J23" s="334"/>
      <c r="K23" s="334"/>
      <c r="L23" s="334"/>
      <c r="M23" s="334"/>
      <c r="N23" s="334"/>
      <c r="O23" s="326"/>
      <c r="P23" s="326"/>
      <c r="Q23" s="326"/>
      <c r="R23" s="326"/>
      <c r="S23" s="326"/>
      <c r="T23" s="326"/>
      <c r="U23" s="326"/>
      <c r="V23" s="326"/>
      <c r="W23" s="326"/>
    </row>
    <row r="24" spans="1:23" x14ac:dyDescent="0.25">
      <c r="A24" s="327" t="s">
        <v>426</v>
      </c>
    </row>
  </sheetData>
  <dataConsolidate/>
  <mergeCells count="47">
    <mergeCell ref="I17:K17"/>
    <mergeCell ref="L17:N17"/>
    <mergeCell ref="O17:Q17"/>
    <mergeCell ref="R17:T17"/>
    <mergeCell ref="U17:W17"/>
    <mergeCell ref="I15:K15"/>
    <mergeCell ref="L15:N15"/>
    <mergeCell ref="O15:Q15"/>
    <mergeCell ref="R15:T15"/>
    <mergeCell ref="U15:W15"/>
    <mergeCell ref="I16:K16"/>
    <mergeCell ref="L16:N16"/>
    <mergeCell ref="O16:Q16"/>
    <mergeCell ref="R16:T16"/>
    <mergeCell ref="U16:W16"/>
    <mergeCell ref="I13:K13"/>
    <mergeCell ref="L13:N13"/>
    <mergeCell ref="O13:Q13"/>
    <mergeCell ref="R13:T13"/>
    <mergeCell ref="U13:W13"/>
    <mergeCell ref="I14:K14"/>
    <mergeCell ref="L14:N14"/>
    <mergeCell ref="O14:Q14"/>
    <mergeCell ref="R14:T14"/>
    <mergeCell ref="U14:W14"/>
    <mergeCell ref="I11:K11"/>
    <mergeCell ref="L11:N11"/>
    <mergeCell ref="O11:Q11"/>
    <mergeCell ref="R11:T11"/>
    <mergeCell ref="U11:W11"/>
    <mergeCell ref="I12:K12"/>
    <mergeCell ref="L12:N12"/>
    <mergeCell ref="O12:Q12"/>
    <mergeCell ref="R12:T12"/>
    <mergeCell ref="U12:W12"/>
    <mergeCell ref="U9:W9"/>
    <mergeCell ref="I10:K10"/>
    <mergeCell ref="L10:N10"/>
    <mergeCell ref="O10:Q10"/>
    <mergeCell ref="R10:T10"/>
    <mergeCell ref="U10:W10"/>
    <mergeCell ref="R9:T9"/>
    <mergeCell ref="A2:O4"/>
    <mergeCell ref="B9:H9"/>
    <mergeCell ref="I9:K9"/>
    <mergeCell ref="L9:N9"/>
    <mergeCell ref="O9:Q9"/>
  </mergeCells>
  <printOptions horizontalCentered="1" verticalCentered="1"/>
  <pageMargins left="0.25" right="0.25" top="0.75" bottom="0.4" header="0.3" footer="0.3"/>
  <pageSetup fitToWidth="0" fitToHeight="0"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6A9"/>
  </sheetPr>
  <dimension ref="A1:O43"/>
  <sheetViews>
    <sheetView showGridLines="0" view="pageBreakPreview" zoomScaleNormal="100" zoomScaleSheetLayoutView="100" workbookViewId="0"/>
  </sheetViews>
  <sheetFormatPr defaultRowHeight="13.2" x14ac:dyDescent="0.25"/>
  <cols>
    <col min="1" max="1" width="2.6640625" style="310" customWidth="1"/>
    <col min="2" max="9" width="5.33203125" style="310" customWidth="1"/>
    <col min="10" max="10" width="2.6640625" style="310" customWidth="1"/>
    <col min="11" max="12" width="16.6640625" style="310" customWidth="1"/>
    <col min="13" max="14" width="16.5546875" customWidth="1"/>
    <col min="15" max="15" width="11.5546875" customWidth="1"/>
  </cols>
  <sheetData>
    <row r="1" spans="1:15" s="6" customFormat="1" ht="43.5" customHeight="1" thickTop="1" thickBot="1" x14ac:dyDescent="0.3">
      <c r="A1" s="310"/>
      <c r="B1" s="558" t="s">
        <v>428</v>
      </c>
      <c r="C1" s="558"/>
      <c r="D1" s="558"/>
      <c r="E1" s="558"/>
      <c r="F1" s="558"/>
      <c r="G1" s="558"/>
      <c r="H1" s="558"/>
      <c r="I1" s="558"/>
      <c r="J1" s="310"/>
      <c r="K1" s="335" t="s">
        <v>410</v>
      </c>
      <c r="L1" s="335" t="s">
        <v>434</v>
      </c>
      <c r="M1" s="335" t="s">
        <v>435</v>
      </c>
      <c r="N1" s="335" t="s">
        <v>436</v>
      </c>
      <c r="O1" s="5"/>
    </row>
    <row r="2" spans="1:15" s="6" customFormat="1" ht="14.7" customHeight="1" thickTop="1" x14ac:dyDescent="0.25">
      <c r="A2" s="310"/>
      <c r="B2" s="340"/>
      <c r="C2" s="341"/>
      <c r="D2" s="310"/>
      <c r="E2" s="310"/>
      <c r="F2" s="310"/>
      <c r="G2" s="310"/>
      <c r="H2" s="310"/>
      <c r="I2" s="310"/>
      <c r="J2" s="310"/>
      <c r="K2" s="336" t="s">
        <v>429</v>
      </c>
      <c r="L2" s="336" t="s">
        <v>429</v>
      </c>
      <c r="M2" s="336" t="s">
        <v>429</v>
      </c>
      <c r="N2" s="396" t="s">
        <v>429</v>
      </c>
      <c r="O2" s="5"/>
    </row>
    <row r="3" spans="1:15" s="6" customFormat="1" ht="13.95" customHeight="1" x14ac:dyDescent="0.25">
      <c r="A3" s="326"/>
      <c r="B3" s="340" t="s">
        <v>8</v>
      </c>
      <c r="C3" s="341"/>
      <c r="E3" s="326"/>
      <c r="F3" s="326"/>
      <c r="G3" s="326"/>
      <c r="H3" s="326"/>
      <c r="I3" s="326"/>
      <c r="J3" s="326"/>
      <c r="K3" s="337"/>
      <c r="L3" s="337"/>
      <c r="M3" s="337"/>
      <c r="N3" s="397"/>
      <c r="O3" s="5"/>
    </row>
    <row r="4" spans="1:15" s="6" customFormat="1" ht="13.95" customHeight="1" x14ac:dyDescent="0.25">
      <c r="A4" s="310"/>
      <c r="B4" s="341"/>
      <c r="C4" s="341" t="s">
        <v>13</v>
      </c>
      <c r="E4" s="310"/>
      <c r="F4" s="310"/>
      <c r="G4" s="310"/>
      <c r="H4" s="310"/>
      <c r="I4" s="310"/>
      <c r="J4" s="310"/>
      <c r="K4" s="337">
        <v>31263132</v>
      </c>
      <c r="L4" s="337">
        <v>0</v>
      </c>
      <c r="M4" s="337">
        <v>1095156.26</v>
      </c>
      <c r="N4" s="397">
        <v>32358288.260000002</v>
      </c>
      <c r="O4" s="5"/>
    </row>
    <row r="5" spans="1:15" s="6" customFormat="1" ht="13.95" customHeight="1" x14ac:dyDescent="0.25">
      <c r="A5" s="310"/>
      <c r="B5" s="341"/>
      <c r="C5" s="341" t="s">
        <v>14</v>
      </c>
      <c r="E5" s="310"/>
      <c r="F5" s="310"/>
      <c r="G5" s="310"/>
      <c r="H5" s="310"/>
      <c r="I5" s="310"/>
      <c r="J5" s="310"/>
      <c r="K5" s="337">
        <v>568762119</v>
      </c>
      <c r="L5" s="337">
        <v>412767856.84999996</v>
      </c>
      <c r="M5" s="337">
        <v>2155602.2000000002</v>
      </c>
      <c r="N5" s="397">
        <v>983685578.04999995</v>
      </c>
      <c r="O5" s="5"/>
    </row>
    <row r="6" spans="1:15" s="6" customFormat="1" ht="13.95" customHeight="1" x14ac:dyDescent="0.25">
      <c r="A6" s="326"/>
      <c r="B6" s="341"/>
      <c r="C6" s="341" t="s">
        <v>15</v>
      </c>
      <c r="E6" s="310"/>
      <c r="F6" s="310"/>
      <c r="G6" s="310"/>
      <c r="H6" s="310"/>
      <c r="I6" s="310"/>
      <c r="J6" s="310"/>
      <c r="K6" s="337">
        <v>543913079</v>
      </c>
      <c r="L6" s="337">
        <v>141769270.53</v>
      </c>
      <c r="M6" s="337">
        <v>0</v>
      </c>
      <c r="N6" s="397">
        <v>685682349.52999997</v>
      </c>
      <c r="O6" s="5"/>
    </row>
    <row r="7" spans="1:15" s="6" customFormat="1" ht="16.2" customHeight="1" x14ac:dyDescent="0.25">
      <c r="A7" s="326"/>
      <c r="B7" s="341"/>
      <c r="C7" s="341" t="s">
        <v>16</v>
      </c>
      <c r="E7" s="310"/>
      <c r="F7" s="310"/>
      <c r="G7" s="310"/>
      <c r="H7" s="310"/>
      <c r="I7" s="310"/>
      <c r="J7" s="310"/>
      <c r="K7" s="361">
        <v>230168187</v>
      </c>
      <c r="L7" s="361">
        <v>25188258.390000001</v>
      </c>
      <c r="M7" s="361">
        <v>166786.43</v>
      </c>
      <c r="N7" s="398">
        <v>255523231.81999999</v>
      </c>
      <c r="O7" s="5"/>
    </row>
    <row r="8" spans="1:15" s="6" customFormat="1" ht="13.95" customHeight="1" x14ac:dyDescent="0.25">
      <c r="A8" s="326"/>
      <c r="B8" s="341"/>
      <c r="C8" s="340" t="s">
        <v>17</v>
      </c>
      <c r="E8" s="310"/>
      <c r="F8" s="310"/>
      <c r="G8" s="310"/>
      <c r="H8" s="310"/>
      <c r="I8" s="310"/>
      <c r="J8" s="310"/>
      <c r="K8" s="338">
        <v>1374106517</v>
      </c>
      <c r="L8" s="338">
        <v>579725385.76999998</v>
      </c>
      <c r="M8" s="338">
        <v>3417544.89</v>
      </c>
      <c r="N8" s="399">
        <v>1957249447.6600001</v>
      </c>
      <c r="O8" s="5"/>
    </row>
    <row r="9" spans="1:15" s="6" customFormat="1" ht="13.95" customHeight="1" x14ac:dyDescent="0.25">
      <c r="A9" s="326"/>
      <c r="B9" s="340" t="s">
        <v>18</v>
      </c>
      <c r="C9" s="341"/>
      <c r="E9" s="310"/>
      <c r="F9" s="310"/>
      <c r="G9" s="310"/>
      <c r="H9" s="310"/>
      <c r="I9" s="310"/>
      <c r="J9" s="310"/>
      <c r="K9" s="337"/>
      <c r="L9" s="337"/>
      <c r="M9" s="337"/>
      <c r="N9" s="397"/>
      <c r="O9" s="5"/>
    </row>
    <row r="10" spans="1:15" s="6" customFormat="1" ht="13.95" customHeight="1" x14ac:dyDescent="0.25">
      <c r="A10" s="326"/>
      <c r="B10" s="341"/>
      <c r="C10" s="341" t="s">
        <v>19</v>
      </c>
      <c r="E10" s="310"/>
      <c r="F10" s="310"/>
      <c r="G10" s="310"/>
      <c r="H10" s="310"/>
      <c r="I10" s="310"/>
      <c r="J10" s="310"/>
      <c r="K10" s="337">
        <v>7748514689</v>
      </c>
      <c r="L10" s="337">
        <v>7275221914.2600012</v>
      </c>
      <c r="M10" s="337">
        <v>13917690.150000002</v>
      </c>
      <c r="N10" s="397">
        <v>15037654293.410002</v>
      </c>
      <c r="O10" s="5"/>
    </row>
    <row r="11" spans="1:15" s="4" customFormat="1" ht="13.95" customHeight="1" x14ac:dyDescent="0.25">
      <c r="A11" s="326"/>
      <c r="B11" s="341"/>
      <c r="C11" s="341" t="s">
        <v>20</v>
      </c>
      <c r="E11" s="310"/>
      <c r="F11" s="310"/>
      <c r="G11" s="310"/>
      <c r="H11" s="310"/>
      <c r="I11" s="310"/>
      <c r="J11" s="310"/>
      <c r="K11" s="337">
        <v>18495686</v>
      </c>
      <c r="L11" s="337">
        <v>0</v>
      </c>
      <c r="M11" s="337">
        <v>-812080.87</v>
      </c>
      <c r="N11" s="397">
        <v>17683605.129999999</v>
      </c>
      <c r="O11" s="7"/>
    </row>
    <row r="12" spans="1:15" s="6" customFormat="1" ht="13.95" customHeight="1" x14ac:dyDescent="0.3">
      <c r="A12" s="326"/>
      <c r="B12" s="342"/>
      <c r="C12" s="342" t="s">
        <v>21</v>
      </c>
      <c r="E12" s="343"/>
      <c r="F12" s="343"/>
      <c r="G12" s="343"/>
      <c r="H12" s="343"/>
      <c r="I12" s="343"/>
      <c r="J12" s="343"/>
      <c r="K12" s="337">
        <v>142625404</v>
      </c>
      <c r="L12" s="337">
        <v>557121734.66999996</v>
      </c>
      <c r="M12" s="337">
        <v>0</v>
      </c>
      <c r="N12" s="397">
        <v>699747138.66999996</v>
      </c>
      <c r="O12" s="5"/>
    </row>
    <row r="13" spans="1:15" s="6" customFormat="1" ht="16.2" customHeight="1" x14ac:dyDescent="0.25">
      <c r="A13" s="326"/>
      <c r="B13" s="342"/>
      <c r="C13" s="342" t="s">
        <v>22</v>
      </c>
      <c r="E13" s="169"/>
      <c r="F13" s="169"/>
      <c r="G13" s="169"/>
      <c r="H13" s="169"/>
      <c r="I13" s="169"/>
      <c r="J13" s="169"/>
      <c r="K13" s="361">
        <v>633095844</v>
      </c>
      <c r="L13" s="361">
        <v>11847180.25</v>
      </c>
      <c r="M13" s="361">
        <v>707614.15</v>
      </c>
      <c r="N13" s="398">
        <v>645650638.39999998</v>
      </c>
      <c r="O13" s="5"/>
    </row>
    <row r="14" spans="1:15" s="6" customFormat="1" ht="13.95" customHeight="1" x14ac:dyDescent="0.25">
      <c r="A14" s="326"/>
      <c r="B14" s="342"/>
      <c r="C14" s="344" t="s">
        <v>23</v>
      </c>
      <c r="E14" s="169"/>
      <c r="F14" s="169"/>
      <c r="G14" s="169"/>
      <c r="H14" s="169"/>
      <c r="I14" s="169"/>
      <c r="J14" s="169"/>
      <c r="K14" s="338">
        <v>8542731623</v>
      </c>
      <c r="L14" s="338">
        <v>7844190829.1800013</v>
      </c>
      <c r="M14" s="338">
        <v>13813223.430000003</v>
      </c>
      <c r="N14" s="399">
        <v>16400735675.610001</v>
      </c>
      <c r="O14" s="5"/>
    </row>
    <row r="15" spans="1:15" s="6" customFormat="1" ht="18.75" customHeight="1" thickBot="1" x14ac:dyDescent="0.3">
      <c r="A15" s="339"/>
      <c r="B15" s="349" t="s">
        <v>430</v>
      </c>
      <c r="C15" s="350"/>
      <c r="D15" s="350"/>
      <c r="E15" s="350"/>
      <c r="F15" s="350"/>
      <c r="G15" s="350"/>
      <c r="H15" s="350"/>
      <c r="I15" s="350"/>
      <c r="J15" s="350"/>
      <c r="K15" s="357">
        <v>9916838140</v>
      </c>
      <c r="L15" s="351">
        <v>8423916214.9500008</v>
      </c>
      <c r="M15" s="351">
        <v>17230768.320000004</v>
      </c>
      <c r="N15" s="400">
        <v>18357985123.27</v>
      </c>
      <c r="O15" s="5"/>
    </row>
    <row r="16" spans="1:15" s="6" customFormat="1" ht="12" customHeight="1" thickTop="1" x14ac:dyDescent="0.25">
      <c r="A16" s="339"/>
      <c r="B16" s="345"/>
      <c r="C16" s="346"/>
      <c r="E16" s="347"/>
      <c r="F16" s="347"/>
      <c r="G16" s="347"/>
      <c r="H16" s="347"/>
      <c r="I16" s="347"/>
      <c r="J16" s="347"/>
      <c r="K16" s="337"/>
      <c r="L16" s="337"/>
      <c r="M16" s="337"/>
      <c r="N16" s="397"/>
      <c r="O16" s="5"/>
    </row>
    <row r="17" spans="1:15" s="6" customFormat="1" ht="13.95" customHeight="1" x14ac:dyDescent="0.25">
      <c r="A17" s="339"/>
      <c r="B17" s="340" t="s">
        <v>24</v>
      </c>
      <c r="C17" s="346"/>
      <c r="E17" s="347"/>
      <c r="F17" s="347"/>
      <c r="G17" s="347"/>
      <c r="H17" s="347"/>
      <c r="I17" s="347"/>
      <c r="J17" s="347"/>
      <c r="K17" s="337"/>
      <c r="L17" s="337"/>
      <c r="M17" s="337"/>
      <c r="N17" s="397"/>
      <c r="O17" s="5"/>
    </row>
    <row r="18" spans="1:15" s="6" customFormat="1" ht="13.95" customHeight="1" x14ac:dyDescent="0.25">
      <c r="A18" s="326"/>
      <c r="B18" s="342"/>
      <c r="C18" s="342" t="s">
        <v>25</v>
      </c>
      <c r="E18" s="169"/>
      <c r="F18" s="169"/>
      <c r="G18" s="169"/>
      <c r="H18" s="169"/>
      <c r="I18" s="169"/>
      <c r="J18" s="169"/>
      <c r="K18" s="337">
        <v>749213305</v>
      </c>
      <c r="L18" s="337">
        <v>257160857.36000001</v>
      </c>
      <c r="M18" s="337">
        <v>0</v>
      </c>
      <c r="N18" s="397">
        <v>1006374162.36</v>
      </c>
      <c r="O18" s="5"/>
    </row>
    <row r="19" spans="1:15" s="6" customFormat="1" ht="13.95" customHeight="1" x14ac:dyDescent="0.25">
      <c r="A19" s="326"/>
      <c r="B19" s="342"/>
      <c r="C19" s="342" t="s">
        <v>26</v>
      </c>
      <c r="E19" s="348"/>
      <c r="F19" s="348"/>
      <c r="G19" s="348"/>
      <c r="H19" s="348"/>
      <c r="I19" s="348"/>
      <c r="J19" s="169"/>
      <c r="K19" s="337">
        <v>630666966</v>
      </c>
      <c r="L19" s="337">
        <v>511622035.86999995</v>
      </c>
      <c r="M19" s="337">
        <v>2652954.0799999996</v>
      </c>
      <c r="N19" s="397">
        <v>1144941955.9499998</v>
      </c>
      <c r="O19" s="5"/>
    </row>
    <row r="20" spans="1:15" s="6" customFormat="1" ht="13.95" customHeight="1" x14ac:dyDescent="0.25">
      <c r="A20" s="326"/>
      <c r="B20" s="342"/>
      <c r="C20" s="342" t="s">
        <v>27</v>
      </c>
      <c r="E20" s="169"/>
      <c r="F20" s="169"/>
      <c r="G20" s="169"/>
      <c r="H20" s="169"/>
      <c r="I20" s="169"/>
      <c r="J20" s="169"/>
      <c r="K20" s="337">
        <v>35420104</v>
      </c>
      <c r="L20" s="337">
        <v>35201743.920000002</v>
      </c>
      <c r="M20" s="337">
        <v>2565</v>
      </c>
      <c r="N20" s="397">
        <v>70624412.920000002</v>
      </c>
      <c r="O20" s="5"/>
    </row>
    <row r="21" spans="1:15" s="6" customFormat="1" ht="13.5" customHeight="1" x14ac:dyDescent="0.25">
      <c r="A21" s="326"/>
      <c r="B21" s="342"/>
      <c r="C21" s="342" t="s">
        <v>28</v>
      </c>
      <c r="E21" s="169"/>
      <c r="F21" s="169"/>
      <c r="G21" s="169"/>
      <c r="H21" s="169"/>
      <c r="I21" s="169"/>
      <c r="J21" s="169"/>
      <c r="K21" s="337">
        <v>55671431</v>
      </c>
      <c r="L21" s="337">
        <v>40396941.43</v>
      </c>
      <c r="M21" s="337">
        <v>226833.81</v>
      </c>
      <c r="N21" s="397">
        <v>96295206.24000001</v>
      </c>
      <c r="O21" s="5"/>
    </row>
    <row r="22" spans="1:15" s="6" customFormat="1" ht="16.2" customHeight="1" x14ac:dyDescent="0.4">
      <c r="A22" s="326"/>
      <c r="B22" s="342"/>
      <c r="C22" s="342" t="s">
        <v>29</v>
      </c>
      <c r="E22" s="169"/>
      <c r="F22" s="169"/>
      <c r="G22" s="169"/>
      <c r="H22" s="169"/>
      <c r="I22" s="169"/>
      <c r="J22" s="169"/>
      <c r="K22" s="363">
        <v>7410</v>
      </c>
      <c r="L22" s="363">
        <v>0</v>
      </c>
      <c r="M22" s="363">
        <v>0</v>
      </c>
      <c r="N22" s="401">
        <v>7410</v>
      </c>
      <c r="O22" s="5"/>
    </row>
    <row r="23" spans="1:15" s="6" customFormat="1" ht="13.95" customHeight="1" x14ac:dyDescent="0.25">
      <c r="A23" s="326"/>
      <c r="B23" s="342"/>
      <c r="C23" s="344" t="s">
        <v>30</v>
      </c>
      <c r="E23" s="169"/>
      <c r="F23" s="169"/>
      <c r="G23" s="169"/>
      <c r="H23" s="169"/>
      <c r="I23" s="169"/>
      <c r="J23" s="169"/>
      <c r="K23" s="338">
        <v>1470979216</v>
      </c>
      <c r="L23" s="338">
        <v>844381578.57999992</v>
      </c>
      <c r="M23" s="338">
        <v>2882352.8899999997</v>
      </c>
      <c r="N23" s="399">
        <v>2318243147.4699998</v>
      </c>
      <c r="O23" s="5"/>
    </row>
    <row r="24" spans="1:15" s="6" customFormat="1" ht="13.95" customHeight="1" x14ac:dyDescent="0.25">
      <c r="A24" s="326"/>
      <c r="B24" s="340" t="s">
        <v>31</v>
      </c>
      <c r="C24" s="344"/>
      <c r="E24" s="169"/>
      <c r="F24" s="169"/>
      <c r="G24" s="169"/>
      <c r="H24" s="169"/>
      <c r="I24" s="169"/>
      <c r="J24" s="169"/>
      <c r="K24" s="337"/>
      <c r="L24" s="337"/>
      <c r="M24" s="337"/>
      <c r="N24" s="397"/>
      <c r="O24" s="5"/>
    </row>
    <row r="25" spans="1:15" s="6" customFormat="1" ht="13.95" customHeight="1" x14ac:dyDescent="0.25">
      <c r="A25" s="326"/>
      <c r="B25" s="342"/>
      <c r="C25" s="342" t="s">
        <v>32</v>
      </c>
      <c r="E25" s="169"/>
      <c r="F25" s="169"/>
      <c r="G25" s="169"/>
      <c r="H25" s="169"/>
      <c r="I25" s="169"/>
      <c r="J25" s="169"/>
      <c r="K25" s="337">
        <v>4080000000</v>
      </c>
      <c r="L25" s="337">
        <v>4065515416.1300001</v>
      </c>
      <c r="M25" s="337">
        <v>8660000</v>
      </c>
      <c r="N25" s="397">
        <v>8154175416.1300001</v>
      </c>
      <c r="O25" s="5"/>
    </row>
    <row r="26" spans="1:15" s="4" customFormat="1" ht="13.95" customHeight="1" x14ac:dyDescent="0.25">
      <c r="A26" s="326"/>
      <c r="B26" s="342"/>
      <c r="C26" s="342" t="s">
        <v>33</v>
      </c>
      <c r="E26" s="169"/>
      <c r="F26" s="169"/>
      <c r="G26" s="169"/>
      <c r="H26" s="169"/>
      <c r="I26" s="169"/>
      <c r="J26" s="169"/>
      <c r="K26" s="337">
        <v>0</v>
      </c>
      <c r="L26" s="337">
        <v>622238977.97000003</v>
      </c>
      <c r="M26" s="337">
        <v>0</v>
      </c>
      <c r="N26" s="397">
        <v>622238977.97000003</v>
      </c>
      <c r="O26" s="7"/>
    </row>
    <row r="27" spans="1:15" s="360" customFormat="1" ht="16.2" customHeight="1" x14ac:dyDescent="0.25">
      <c r="A27" s="339"/>
      <c r="B27" s="359"/>
      <c r="C27" s="359" t="s">
        <v>34</v>
      </c>
      <c r="E27" s="347"/>
      <c r="F27" s="347"/>
      <c r="G27" s="347"/>
      <c r="H27" s="347"/>
      <c r="I27" s="347"/>
      <c r="J27" s="347"/>
      <c r="K27" s="361">
        <v>1472435768</v>
      </c>
      <c r="L27" s="361">
        <v>854609047</v>
      </c>
      <c r="M27" s="361">
        <v>49293.599999999999</v>
      </c>
      <c r="N27" s="398">
        <v>2327094108.5999999</v>
      </c>
      <c r="O27" s="362"/>
    </row>
    <row r="28" spans="1:15" s="360" customFormat="1" ht="13.5" customHeight="1" x14ac:dyDescent="0.25">
      <c r="A28" s="339"/>
      <c r="B28" s="359"/>
      <c r="C28" s="345" t="s">
        <v>35</v>
      </c>
      <c r="E28" s="347"/>
      <c r="F28" s="347"/>
      <c r="G28" s="347"/>
      <c r="H28" s="347"/>
      <c r="I28" s="347"/>
      <c r="J28" s="347"/>
      <c r="K28" s="364">
        <v>5552435768</v>
      </c>
      <c r="L28" s="364">
        <v>5542363441.1000004</v>
      </c>
      <c r="M28" s="364">
        <v>8709293.5999999996</v>
      </c>
      <c r="N28" s="402">
        <v>11103508502.700001</v>
      </c>
      <c r="O28" s="362"/>
    </row>
    <row r="29" spans="1:15" s="6" customFormat="1" ht="19.5" customHeight="1" thickBot="1" x14ac:dyDescent="0.3">
      <c r="A29" s="324"/>
      <c r="B29" s="369" t="s">
        <v>431</v>
      </c>
      <c r="C29" s="365"/>
      <c r="D29" s="366"/>
      <c r="E29" s="367"/>
      <c r="F29" s="367"/>
      <c r="G29" s="367"/>
      <c r="H29" s="367"/>
      <c r="I29" s="367"/>
      <c r="J29" s="367"/>
      <c r="K29" s="368">
        <v>7023414984</v>
      </c>
      <c r="L29" s="368">
        <v>6386745019.6800003</v>
      </c>
      <c r="M29" s="368">
        <v>11591646.489999998</v>
      </c>
      <c r="N29" s="403">
        <v>13421751650.17</v>
      </c>
      <c r="O29" s="5"/>
    </row>
    <row r="30" spans="1:15" s="6" customFormat="1" ht="13.95" customHeight="1" thickTop="1" x14ac:dyDescent="0.25">
      <c r="A30" s="324"/>
      <c r="B30" s="345"/>
      <c r="C30" s="345"/>
      <c r="E30" s="347"/>
      <c r="F30" s="347"/>
      <c r="G30" s="347"/>
      <c r="H30" s="347"/>
      <c r="I30" s="347"/>
      <c r="J30" s="347"/>
      <c r="K30" s="337"/>
      <c r="L30" s="337"/>
      <c r="M30" s="337"/>
      <c r="N30" s="397"/>
      <c r="O30" s="5"/>
    </row>
    <row r="31" spans="1:15" s="4" customFormat="1" ht="13.95" customHeight="1" x14ac:dyDescent="0.25">
      <c r="A31" s="310"/>
      <c r="B31" s="344" t="s">
        <v>432</v>
      </c>
      <c r="C31" s="342"/>
      <c r="E31" s="169"/>
      <c r="F31" s="169"/>
      <c r="G31" s="169"/>
      <c r="H31" s="169"/>
      <c r="I31" s="169"/>
      <c r="J31" s="169"/>
      <c r="K31" s="337"/>
      <c r="L31" s="337"/>
      <c r="M31" s="337"/>
      <c r="N31" s="397"/>
      <c r="O31" s="5"/>
    </row>
    <row r="32" spans="1:15" s="6" customFormat="1" ht="13.95" customHeight="1" x14ac:dyDescent="0.25">
      <c r="A32" s="310"/>
      <c r="B32" s="344"/>
      <c r="C32" s="342" t="s">
        <v>36</v>
      </c>
      <c r="E32" s="169"/>
      <c r="F32" s="169"/>
      <c r="G32" s="169"/>
      <c r="H32" s="169"/>
      <c r="I32" s="169"/>
      <c r="J32" s="169"/>
      <c r="K32" s="337">
        <v>2893423156</v>
      </c>
      <c r="L32" s="337">
        <v>2037171195.27</v>
      </c>
      <c r="M32" s="337">
        <v>5639121.8299999991</v>
      </c>
      <c r="N32" s="397">
        <v>4936233473.1000004</v>
      </c>
    </row>
    <row r="33" spans="1:15" s="6" customFormat="1" ht="12" customHeight="1" x14ac:dyDescent="0.25">
      <c r="A33" s="310"/>
      <c r="B33" s="344"/>
      <c r="C33" s="342"/>
      <c r="E33" s="169"/>
      <c r="F33" s="169"/>
      <c r="G33" s="169"/>
      <c r="H33" s="169"/>
      <c r="I33" s="169"/>
      <c r="J33" s="169"/>
      <c r="K33" s="337"/>
      <c r="L33" s="337"/>
      <c r="M33" s="337"/>
      <c r="N33" s="397"/>
    </row>
    <row r="34" spans="1:15" s="6" customFormat="1" ht="15.75" customHeight="1" thickBot="1" x14ac:dyDescent="0.3">
      <c r="A34" s="310"/>
      <c r="B34" s="358" t="s">
        <v>433</v>
      </c>
      <c r="C34" s="353"/>
      <c r="D34" s="354"/>
      <c r="E34" s="355"/>
      <c r="F34" s="355"/>
      <c r="G34" s="355"/>
      <c r="H34" s="355"/>
      <c r="I34" s="355"/>
      <c r="J34" s="356"/>
      <c r="K34" s="352">
        <v>9916838140</v>
      </c>
      <c r="L34" s="352">
        <v>8423916214.9500008</v>
      </c>
      <c r="M34" s="352">
        <v>17230768.319999997</v>
      </c>
      <c r="N34" s="404">
        <v>18357985123.27</v>
      </c>
      <c r="O34" s="5"/>
    </row>
    <row r="35" spans="1:15" s="11" customFormat="1" ht="14.7" customHeight="1" thickTop="1" x14ac:dyDescent="0.3">
      <c r="A35" s="310"/>
      <c r="B35" s="169"/>
      <c r="C35" s="169"/>
      <c r="D35" s="169"/>
      <c r="E35" s="169"/>
      <c r="F35" s="169"/>
      <c r="G35" s="169"/>
      <c r="H35" s="169"/>
      <c r="I35" s="169"/>
      <c r="J35" s="169"/>
      <c r="O35" s="10"/>
    </row>
    <row r="36" spans="1:15" s="6" customFormat="1" ht="14.7" customHeight="1" x14ac:dyDescent="0.25">
      <c r="A36" s="310"/>
      <c r="B36" s="169"/>
      <c r="C36" s="169"/>
      <c r="D36" s="169"/>
      <c r="E36" s="169"/>
      <c r="F36" s="169"/>
      <c r="G36" s="169"/>
      <c r="H36" s="169"/>
      <c r="I36" s="169"/>
      <c r="J36" s="169"/>
      <c r="O36" s="5"/>
    </row>
    <row r="37" spans="1:15" s="4" customFormat="1" ht="14.7" customHeight="1" x14ac:dyDescent="0.25">
      <c r="A37" s="310"/>
      <c r="B37" s="169"/>
      <c r="C37" s="169"/>
      <c r="D37" s="169"/>
      <c r="E37" s="169"/>
      <c r="F37" s="169"/>
      <c r="G37" s="169"/>
      <c r="H37" s="169"/>
      <c r="I37" s="169"/>
      <c r="J37" s="169"/>
      <c r="O37" s="9"/>
    </row>
    <row r="38" spans="1:15" ht="14.7" customHeight="1" x14ac:dyDescent="0.25"/>
    <row r="39" spans="1:15" ht="14.7" customHeight="1" x14ac:dyDescent="0.25"/>
    <row r="40" spans="1:15" ht="14.7" customHeight="1" x14ac:dyDescent="0.25"/>
    <row r="41" spans="1:15" ht="14.7" customHeight="1" x14ac:dyDescent="0.25"/>
    <row r="42" spans="1:15" ht="14.7" customHeight="1" x14ac:dyDescent="0.25"/>
    <row r="43" spans="1:15" ht="14.7" customHeight="1" x14ac:dyDescent="0.25"/>
  </sheetData>
  <mergeCells count="1">
    <mergeCell ref="B1:I1"/>
  </mergeCells>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H45"/>
  <sheetViews>
    <sheetView showGridLines="0" view="pageBreakPreview" zoomScaleNormal="100" zoomScaleSheetLayoutView="100" workbookViewId="0"/>
  </sheetViews>
  <sheetFormatPr defaultRowHeight="13.2" x14ac:dyDescent="0.25"/>
  <cols>
    <col min="1" max="1" width="11.5546875" customWidth="1"/>
    <col min="13" max="13" width="8.5546875" customWidth="1"/>
  </cols>
  <sheetData>
    <row r="1" spans="1:1" s="6" customFormat="1" ht="12.75" customHeight="1" x14ac:dyDescent="0.25"/>
    <row r="2" spans="1:1" s="6" customFormat="1" ht="12.75" customHeight="1" x14ac:dyDescent="0.25"/>
    <row r="3" spans="1:1" s="6" customFormat="1" ht="12.75" customHeight="1" x14ac:dyDescent="0.25">
      <c r="A3" s="5"/>
    </row>
    <row r="4" spans="1:1" s="6" customFormat="1" ht="12.75" customHeight="1" x14ac:dyDescent="0.25">
      <c r="A4" s="5"/>
    </row>
    <row r="5" spans="1:1" s="6" customFormat="1" ht="12.75" customHeight="1" x14ac:dyDescent="0.25">
      <c r="A5" s="5"/>
    </row>
    <row r="6" spans="1:1" s="6" customFormat="1" ht="12.75" customHeight="1" x14ac:dyDescent="0.25">
      <c r="A6" s="5"/>
    </row>
    <row r="7" spans="1:1" s="6" customFormat="1" ht="12.75" customHeight="1" x14ac:dyDescent="0.25">
      <c r="A7" s="5"/>
    </row>
    <row r="8" spans="1:1" s="6" customFormat="1" ht="12.75" customHeight="1" x14ac:dyDescent="0.25">
      <c r="A8" s="5"/>
    </row>
    <row r="9" spans="1:1" s="6" customFormat="1" ht="12.75" customHeight="1" x14ac:dyDescent="0.25">
      <c r="A9" s="5"/>
    </row>
    <row r="10" spans="1:1" s="6" customFormat="1" ht="12.75" customHeight="1" x14ac:dyDescent="0.25">
      <c r="A10" s="5"/>
    </row>
    <row r="11" spans="1:1" s="4" customFormat="1" ht="12.75" customHeight="1" x14ac:dyDescent="0.25">
      <c r="A11" s="7"/>
    </row>
    <row r="12" spans="1:1" s="6" customFormat="1" ht="12.75" customHeight="1" x14ac:dyDescent="0.25">
      <c r="A12" s="5"/>
    </row>
    <row r="13" spans="1:1" s="6" customFormat="1" ht="12.75" customHeight="1" x14ac:dyDescent="0.25">
      <c r="A13" s="5"/>
    </row>
    <row r="14" spans="1:1" s="6" customFormat="1" ht="12.75" customHeight="1" x14ac:dyDescent="0.25">
      <c r="A14" s="5"/>
    </row>
    <row r="15" spans="1:1" s="6" customFormat="1" ht="12.75" customHeight="1" x14ac:dyDescent="0.25">
      <c r="A15" s="5"/>
    </row>
    <row r="16" spans="1:1" s="6" customFormat="1" ht="12.75" customHeight="1" x14ac:dyDescent="0.25">
      <c r="A16" s="5"/>
    </row>
    <row r="17" spans="1:1" s="4" customFormat="1" ht="12.75" customHeight="1" x14ac:dyDescent="0.25">
      <c r="A17" s="7"/>
    </row>
    <row r="18" spans="1:1" s="6" customFormat="1" ht="8.25" customHeight="1" x14ac:dyDescent="0.25">
      <c r="A18" s="8"/>
    </row>
    <row r="19" spans="1:1" s="4" customFormat="1" ht="15" x14ac:dyDescent="0.25">
      <c r="A19" s="7"/>
    </row>
    <row r="20" spans="1:1" s="6" customFormat="1" ht="12.75" customHeight="1" x14ac:dyDescent="0.25">
      <c r="A20" s="5"/>
    </row>
    <row r="21" spans="1:1" s="6" customFormat="1" ht="12.75" customHeight="1" x14ac:dyDescent="0.25">
      <c r="A21" s="5"/>
    </row>
    <row r="22" spans="1:1" s="6" customFormat="1" ht="12.75" customHeight="1" x14ac:dyDescent="0.25">
      <c r="A22" s="5"/>
    </row>
    <row r="23" spans="1:1" s="6" customFormat="1" ht="12.75" customHeight="1" x14ac:dyDescent="0.25">
      <c r="A23" s="5"/>
    </row>
    <row r="24" spans="1:1" s="6" customFormat="1" ht="12" customHeight="1" x14ac:dyDescent="0.25">
      <c r="A24" s="5"/>
    </row>
    <row r="25" spans="1:1" s="6" customFormat="1" ht="12.75" customHeight="1" x14ac:dyDescent="0.25">
      <c r="A25" s="5"/>
    </row>
    <row r="26" spans="1:1" s="6" customFormat="1" ht="12.75" customHeight="1" x14ac:dyDescent="0.25">
      <c r="A26" s="5"/>
    </row>
    <row r="27" spans="1:1" s="6" customFormat="1" ht="12.75" customHeight="1" x14ac:dyDescent="0.25">
      <c r="A27" s="5"/>
    </row>
    <row r="28" spans="1:1" s="4" customFormat="1" ht="12.75" customHeight="1" x14ac:dyDescent="0.25">
      <c r="A28" s="7"/>
    </row>
    <row r="29" spans="1:1" s="6" customFormat="1" ht="12.75" customHeight="1" x14ac:dyDescent="0.25">
      <c r="A29" s="5"/>
    </row>
    <row r="30" spans="1:1" s="6" customFormat="1" ht="12.75" customHeight="1" x14ac:dyDescent="0.25">
      <c r="A30" s="5"/>
    </row>
    <row r="31" spans="1:1" s="6" customFormat="1" ht="12.75" customHeight="1" x14ac:dyDescent="0.25">
      <c r="A31" s="5"/>
    </row>
    <row r="32" spans="1:1" s="6" customFormat="1" ht="12.75" customHeight="1" x14ac:dyDescent="0.25">
      <c r="A32" s="5"/>
    </row>
    <row r="33" spans="1:8" s="4" customFormat="1" ht="12.75" customHeight="1" x14ac:dyDescent="0.25">
      <c r="A33" s="9"/>
    </row>
    <row r="34" spans="1:8" s="4" customFormat="1" ht="8.25" customHeight="1" x14ac:dyDescent="0.25">
      <c r="A34" s="5"/>
    </row>
    <row r="35" spans="1:8" s="6" customFormat="1" ht="12.75" customHeight="1" x14ac:dyDescent="0.25"/>
    <row r="36" spans="1:8" s="6" customFormat="1" ht="8.25" customHeight="1" x14ac:dyDescent="0.25">
      <c r="A36" s="5"/>
    </row>
    <row r="37" spans="1:8" s="6" customFormat="1" ht="12.75" customHeight="1" x14ac:dyDescent="0.25">
      <c r="A37" s="5"/>
    </row>
    <row r="38" spans="1:8" s="11" customFormat="1" ht="12.75" customHeight="1" x14ac:dyDescent="0.3">
      <c r="A38" s="10"/>
    </row>
    <row r="39" spans="1:8" s="6" customFormat="1" ht="8.25" customHeight="1" x14ac:dyDescent="0.25">
      <c r="A39" s="5"/>
    </row>
    <row r="40" spans="1:8" s="4" customFormat="1" ht="15" x14ac:dyDescent="0.25">
      <c r="A40" s="9"/>
    </row>
    <row r="44" spans="1:8" x14ac:dyDescent="0.25">
      <c r="H44" s="12"/>
    </row>
    <row r="45" spans="1:8" x14ac:dyDescent="0.25">
      <c r="H45" s="12"/>
    </row>
  </sheetData>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6A9"/>
  </sheetPr>
  <dimension ref="A1:N42"/>
  <sheetViews>
    <sheetView showGridLines="0" view="pageBreakPreview" zoomScaleNormal="100" zoomScaleSheetLayoutView="100" workbookViewId="0"/>
  </sheetViews>
  <sheetFormatPr defaultRowHeight="13.2" x14ac:dyDescent="0.25"/>
  <cols>
    <col min="1" max="1" width="2.6640625" customWidth="1"/>
    <col min="2" max="9" width="5.33203125" customWidth="1"/>
    <col min="10" max="10" width="2.6640625" customWidth="1"/>
    <col min="11" max="14" width="16.6640625" customWidth="1"/>
  </cols>
  <sheetData>
    <row r="1" spans="1:14" s="6" customFormat="1" ht="13.8" thickBot="1" x14ac:dyDescent="0.3"/>
    <row r="2" spans="1:14" s="6" customFormat="1" ht="43.5" customHeight="1" thickTop="1" thickBot="1" x14ac:dyDescent="0.35">
      <c r="A2" s="14"/>
      <c r="B2" s="558" t="s">
        <v>448</v>
      </c>
      <c r="C2" s="558"/>
      <c r="D2" s="558"/>
      <c r="E2" s="558"/>
      <c r="F2" s="558"/>
      <c r="G2" s="558"/>
      <c r="H2" s="558"/>
      <c r="I2" s="558"/>
      <c r="K2" s="335" t="s">
        <v>410</v>
      </c>
      <c r="L2" s="335" t="s">
        <v>434</v>
      </c>
      <c r="M2" s="335" t="s">
        <v>435</v>
      </c>
      <c r="N2" s="335" t="s">
        <v>436</v>
      </c>
    </row>
    <row r="3" spans="1:14" s="42" customFormat="1" ht="15" customHeight="1" thickTop="1" x14ac:dyDescent="0.3">
      <c r="B3" s="43"/>
      <c r="K3" s="336" t="s">
        <v>429</v>
      </c>
      <c r="L3" s="336" t="s">
        <v>429</v>
      </c>
      <c r="M3" s="336" t="s">
        <v>429</v>
      </c>
      <c r="N3" s="396" t="s">
        <v>429</v>
      </c>
    </row>
    <row r="4" spans="1:14" s="42" customFormat="1" ht="15" customHeight="1" x14ac:dyDescent="0.3">
      <c r="B4" s="375" t="s">
        <v>40</v>
      </c>
      <c r="C4" s="16"/>
      <c r="K4" s="337"/>
      <c r="L4" s="337"/>
      <c r="M4" s="337"/>
      <c r="N4" s="397"/>
    </row>
    <row r="5" spans="1:14" s="42" customFormat="1" ht="15" customHeight="1" x14ac:dyDescent="0.3">
      <c r="B5" s="16"/>
      <c r="C5" s="376" t="s">
        <v>37</v>
      </c>
      <c r="K5" s="337">
        <v>3194138085</v>
      </c>
      <c r="L5" s="337">
        <v>2182122585.2600002</v>
      </c>
      <c r="M5" s="337">
        <v>11923171.119999999</v>
      </c>
      <c r="N5" s="397">
        <v>5388183841.3800001</v>
      </c>
    </row>
    <row r="6" spans="1:14" s="44" customFormat="1" ht="15" customHeight="1" x14ac:dyDescent="0.4">
      <c r="B6" s="16"/>
      <c r="C6" s="376" t="s">
        <v>38</v>
      </c>
      <c r="D6" s="42"/>
      <c r="E6" s="42"/>
      <c r="F6" s="42"/>
      <c r="G6" s="42"/>
      <c r="H6" s="42"/>
      <c r="I6" s="42"/>
      <c r="J6" s="42"/>
      <c r="K6" s="374">
        <v>80529147</v>
      </c>
      <c r="L6" s="374">
        <v>26950576.539999999</v>
      </c>
      <c r="M6" s="374">
        <v>-66743.350000000006</v>
      </c>
      <c r="N6" s="405">
        <v>107412980.19</v>
      </c>
    </row>
    <row r="7" spans="1:14" s="42" customFormat="1" ht="15" customHeight="1" x14ac:dyDescent="0.3">
      <c r="B7" s="22"/>
      <c r="C7" s="45"/>
      <c r="D7" s="44"/>
      <c r="E7" s="44"/>
      <c r="F7" s="44"/>
      <c r="G7" s="44"/>
      <c r="H7" s="44"/>
      <c r="I7" s="44"/>
      <c r="J7" s="44"/>
      <c r="K7" s="338">
        <v>3274667232</v>
      </c>
      <c r="L7" s="338">
        <v>2209073161.8000002</v>
      </c>
      <c r="M7" s="338">
        <v>11856427.77</v>
      </c>
      <c r="N7" s="399">
        <v>5495596821.5699997</v>
      </c>
    </row>
    <row r="8" spans="1:14" s="42" customFormat="1" ht="15" customHeight="1" x14ac:dyDescent="0.3">
      <c r="B8" s="375" t="s">
        <v>44</v>
      </c>
      <c r="C8" s="45"/>
      <c r="K8" s="337"/>
      <c r="L8" s="337"/>
      <c r="M8" s="337"/>
      <c r="N8" s="397"/>
    </row>
    <row r="9" spans="1:14" s="42" customFormat="1" ht="15" customHeight="1" x14ac:dyDescent="0.3">
      <c r="B9" s="16"/>
      <c r="C9" s="376" t="s">
        <v>46</v>
      </c>
      <c r="K9" s="337">
        <v>2403257957</v>
      </c>
      <c r="L9" s="337">
        <v>1461423186.8100002</v>
      </c>
      <c r="M9" s="337">
        <v>10100155.110000001</v>
      </c>
      <c r="N9" s="397">
        <v>3874781298.9200006</v>
      </c>
    </row>
    <row r="10" spans="1:14" s="42" customFormat="1" ht="15" customHeight="1" x14ac:dyDescent="0.3">
      <c r="B10" s="16"/>
      <c r="C10" s="376" t="s">
        <v>383</v>
      </c>
      <c r="K10" s="337">
        <v>320104849</v>
      </c>
      <c r="L10" s="337">
        <v>287543341.71999997</v>
      </c>
      <c r="M10" s="337">
        <v>1160478.77</v>
      </c>
      <c r="N10" s="397">
        <v>608808669.49000001</v>
      </c>
    </row>
    <row r="11" spans="1:14" s="44" customFormat="1" ht="15" customHeight="1" x14ac:dyDescent="0.4">
      <c r="B11" s="16"/>
      <c r="C11" s="376" t="s">
        <v>47</v>
      </c>
      <c r="D11" s="42"/>
      <c r="E11" s="42"/>
      <c r="F11" s="42"/>
      <c r="G11" s="42"/>
      <c r="H11" s="42"/>
      <c r="I11" s="42"/>
      <c r="J11" s="42"/>
      <c r="K11" s="374">
        <v>219102612</v>
      </c>
      <c r="L11" s="374">
        <v>171050003.22999999</v>
      </c>
      <c r="M11" s="374">
        <v>336188.83999999997</v>
      </c>
      <c r="N11" s="405">
        <v>390488804.06999999</v>
      </c>
    </row>
    <row r="12" spans="1:14" s="44" customFormat="1" ht="15" customHeight="1" x14ac:dyDescent="0.3">
      <c r="B12" s="22"/>
      <c r="C12" s="45"/>
      <c r="K12" s="338">
        <v>2942465418</v>
      </c>
      <c r="L12" s="338">
        <v>1920016531.7600002</v>
      </c>
      <c r="M12" s="338">
        <v>11596822.720000001</v>
      </c>
      <c r="N12" s="399">
        <v>4874078772.4800005</v>
      </c>
    </row>
    <row r="13" spans="1:14" s="44" customFormat="1" ht="15" customHeight="1" x14ac:dyDescent="0.3">
      <c r="B13" s="22"/>
      <c r="C13" s="373"/>
      <c r="K13" s="337"/>
      <c r="L13" s="337"/>
      <c r="M13" s="337"/>
      <c r="N13" s="397"/>
    </row>
    <row r="14" spans="1:14" s="42" customFormat="1" ht="15" customHeight="1" thickBot="1" x14ac:dyDescent="0.35">
      <c r="B14" s="381" t="s">
        <v>41</v>
      </c>
      <c r="C14" s="382"/>
      <c r="D14" s="383"/>
      <c r="E14" s="383"/>
      <c r="F14" s="383"/>
      <c r="G14" s="383"/>
      <c r="H14" s="383"/>
      <c r="I14" s="383"/>
      <c r="J14" s="383"/>
      <c r="K14" s="351">
        <v>332201814</v>
      </c>
      <c r="L14" s="351">
        <v>289056630.03999996</v>
      </c>
      <c r="M14" s="351">
        <v>259605.04999999888</v>
      </c>
      <c r="N14" s="400">
        <v>621518049.08999991</v>
      </c>
    </row>
    <row r="15" spans="1:14" s="42" customFormat="1" ht="15" customHeight="1" thickTop="1" x14ac:dyDescent="0.3">
      <c r="B15" s="16"/>
      <c r="C15" s="45"/>
      <c r="K15" s="337"/>
      <c r="L15" s="337"/>
      <c r="M15" s="337"/>
      <c r="N15" s="397"/>
    </row>
    <row r="16" spans="1:14" s="42" customFormat="1" ht="15" customHeight="1" x14ac:dyDescent="0.3">
      <c r="B16" s="30"/>
      <c r="C16" s="376" t="s">
        <v>319</v>
      </c>
      <c r="K16" s="337">
        <v>36944831</v>
      </c>
      <c r="L16" s="337">
        <v>19193819.420000002</v>
      </c>
      <c r="M16" s="337">
        <v>0</v>
      </c>
      <c r="N16" s="397">
        <v>56138650.420000002</v>
      </c>
    </row>
    <row r="17" spans="1:14" s="42" customFormat="1" ht="15" customHeight="1" x14ac:dyDescent="0.3">
      <c r="B17" s="16"/>
      <c r="C17" s="18"/>
      <c r="K17" s="337"/>
      <c r="L17" s="337"/>
      <c r="M17" s="337"/>
      <c r="N17" s="397"/>
    </row>
    <row r="18" spans="1:14" s="42" customFormat="1" ht="15" hidden="1" customHeight="1" x14ac:dyDescent="0.3">
      <c r="B18" s="46" t="s">
        <v>48</v>
      </c>
      <c r="C18" s="45"/>
      <c r="K18" s="337">
        <v>295256983</v>
      </c>
      <c r="L18" s="337">
        <v>269862810.61999995</v>
      </c>
      <c r="M18" s="337">
        <v>259605.04999999888</v>
      </c>
      <c r="N18" s="397">
        <v>565379398.66999984</v>
      </c>
    </row>
    <row r="19" spans="1:14" s="42" customFormat="1" ht="15" hidden="1" customHeight="1" x14ac:dyDescent="0.3">
      <c r="B19" s="30"/>
      <c r="C19" s="45"/>
      <c r="K19" s="337"/>
      <c r="L19" s="337"/>
      <c r="M19" s="337"/>
      <c r="N19" s="397"/>
    </row>
    <row r="20" spans="1:14" s="44" customFormat="1" ht="15" hidden="1" customHeight="1" x14ac:dyDescent="0.3">
      <c r="B20" s="30"/>
      <c r="C20" s="45" t="s">
        <v>39</v>
      </c>
      <c r="D20" s="42"/>
      <c r="E20" s="42"/>
      <c r="F20" s="42"/>
      <c r="G20" s="42"/>
      <c r="H20" s="42"/>
      <c r="I20" s="42"/>
      <c r="J20" s="42"/>
      <c r="K20" s="337">
        <v>0</v>
      </c>
      <c r="L20" s="337">
        <v>0</v>
      </c>
      <c r="M20" s="337">
        <v>0</v>
      </c>
      <c r="N20" s="397">
        <v>0</v>
      </c>
    </row>
    <row r="21" spans="1:14" s="44" customFormat="1" ht="15" customHeight="1" thickBot="1" x14ac:dyDescent="0.35">
      <c r="B21" s="379" t="s">
        <v>373</v>
      </c>
      <c r="C21" s="377"/>
      <c r="D21" s="378"/>
      <c r="E21" s="378"/>
      <c r="F21" s="378"/>
      <c r="G21" s="378"/>
      <c r="H21" s="378"/>
      <c r="I21" s="378"/>
      <c r="J21" s="378"/>
      <c r="K21" s="380">
        <v>295256983</v>
      </c>
      <c r="L21" s="380">
        <v>269862810.61999995</v>
      </c>
      <c r="M21" s="380">
        <v>259605.04999999888</v>
      </c>
      <c r="N21" s="406">
        <v>565379398.66999984</v>
      </c>
    </row>
    <row r="22" spans="1:14" s="42" customFormat="1" ht="15" customHeight="1" thickTop="1" x14ac:dyDescent="0.3">
      <c r="A22" s="38"/>
      <c r="B22" s="39"/>
      <c r="C22" s="44"/>
      <c r="D22" s="44"/>
      <c r="E22" s="44"/>
      <c r="F22" s="44"/>
      <c r="G22" s="44"/>
      <c r="H22" s="44"/>
      <c r="I22" s="44"/>
      <c r="J22" s="44"/>
      <c r="K22" s="40"/>
      <c r="L22" s="40"/>
      <c r="M22" s="40"/>
      <c r="N22" s="41"/>
    </row>
    <row r="23" spans="1:14" s="42" customFormat="1" ht="15" customHeight="1" x14ac:dyDescent="0.3">
      <c r="K23" s="43"/>
      <c r="L23" s="43"/>
      <c r="M23" s="43"/>
    </row>
    <row r="24" spans="1:14" s="6" customFormat="1" ht="12.75" customHeight="1" x14ac:dyDescent="0.25">
      <c r="A24" s="32"/>
      <c r="B24" s="327" t="s">
        <v>45</v>
      </c>
      <c r="K24" s="34"/>
      <c r="L24" s="34"/>
      <c r="M24" s="34"/>
      <c r="N24" s="32"/>
    </row>
    <row r="25" spans="1:14" s="4" customFormat="1" ht="12.75" customHeight="1" x14ac:dyDescent="0.25">
      <c r="A25" s="32"/>
      <c r="K25" s="34"/>
      <c r="L25" s="34"/>
      <c r="M25" s="34"/>
      <c r="N25" s="32"/>
    </row>
    <row r="26" spans="1:14" s="6" customFormat="1" ht="12.75" customHeight="1" x14ac:dyDescent="0.25">
      <c r="A26" s="32"/>
      <c r="B26" s="34"/>
      <c r="K26" s="34"/>
      <c r="L26" s="34"/>
      <c r="M26" s="34"/>
      <c r="N26" s="32"/>
    </row>
    <row r="27" spans="1:14" s="6" customFormat="1" ht="12.75" customHeight="1" x14ac:dyDescent="0.25">
      <c r="A27" s="5"/>
      <c r="B27" s="243"/>
    </row>
    <row r="28" spans="1:14" s="6" customFormat="1" ht="16.8" x14ac:dyDescent="0.3">
      <c r="A28" s="5"/>
      <c r="B28" s="42"/>
    </row>
    <row r="29" spans="1:14" s="6" customFormat="1" ht="12.75" customHeight="1" x14ac:dyDescent="0.25">
      <c r="A29" s="5"/>
    </row>
    <row r="30" spans="1:14" s="4" customFormat="1" ht="12.75" customHeight="1" x14ac:dyDescent="0.25">
      <c r="A30" s="9"/>
    </row>
    <row r="31" spans="1:14" s="4" customFormat="1" ht="8.25" customHeight="1" x14ac:dyDescent="0.25">
      <c r="A31" s="5"/>
    </row>
    <row r="32" spans="1:14" s="6" customFormat="1" ht="12.75" customHeight="1" x14ac:dyDescent="0.25"/>
    <row r="33" spans="1:3" s="6" customFormat="1" ht="8.25" customHeight="1" x14ac:dyDescent="0.25">
      <c r="A33" s="5"/>
    </row>
    <row r="34" spans="1:3" s="6" customFormat="1" ht="12.75" customHeight="1" x14ac:dyDescent="0.25">
      <c r="A34" s="5"/>
    </row>
    <row r="35" spans="1:3" s="11" customFormat="1" ht="12.75" customHeight="1" x14ac:dyDescent="0.3">
      <c r="A35" s="10"/>
    </row>
    <row r="36" spans="1:3" s="6" customFormat="1" ht="8.25" customHeight="1" x14ac:dyDescent="0.25">
      <c r="A36" s="5"/>
    </row>
    <row r="37" spans="1:3" s="4" customFormat="1" ht="15" x14ac:dyDescent="0.25">
      <c r="A37" s="9"/>
    </row>
    <row r="42" spans="1:3" x14ac:dyDescent="0.25">
      <c r="C42" s="12"/>
    </row>
  </sheetData>
  <dataConsolidate/>
  <mergeCells count="1">
    <mergeCell ref="B2:I2"/>
  </mergeCells>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J45"/>
  <sheetViews>
    <sheetView showGridLines="0" view="pageBreakPreview" zoomScale="90" zoomScaleNormal="100" zoomScaleSheetLayoutView="90" workbookViewId="0">
      <selection activeCell="A12" sqref="A12"/>
    </sheetView>
  </sheetViews>
  <sheetFormatPr defaultRowHeight="13.2" x14ac:dyDescent="0.25"/>
  <cols>
    <col min="1" max="1" width="11.5546875" customWidth="1"/>
    <col min="13" max="13" width="15.5546875" customWidth="1"/>
    <col min="14" max="14" width="9.44140625" customWidth="1"/>
  </cols>
  <sheetData>
    <row r="1" spans="1:1" s="6" customFormat="1" ht="12.75" customHeight="1" x14ac:dyDescent="0.25"/>
    <row r="2" spans="1:1" s="6" customFormat="1" ht="12.75" customHeight="1" x14ac:dyDescent="0.25"/>
    <row r="3" spans="1:1" s="6" customFormat="1" ht="12.75" customHeight="1" x14ac:dyDescent="0.25">
      <c r="A3" s="5"/>
    </row>
    <row r="4" spans="1:1" s="6" customFormat="1" ht="12.75" customHeight="1" x14ac:dyDescent="0.25">
      <c r="A4" s="5"/>
    </row>
    <row r="5" spans="1:1" s="6" customFormat="1" ht="12.75" customHeight="1" x14ac:dyDescent="0.25">
      <c r="A5" s="5"/>
    </row>
    <row r="6" spans="1:1" s="6" customFormat="1" ht="12.75" customHeight="1" x14ac:dyDescent="0.25">
      <c r="A6" s="5"/>
    </row>
    <row r="7" spans="1:1" s="6" customFormat="1" ht="12.75" customHeight="1" x14ac:dyDescent="0.25">
      <c r="A7" s="5"/>
    </row>
    <row r="8" spans="1:1" s="6" customFormat="1" ht="12.75" customHeight="1" x14ac:dyDescent="0.25">
      <c r="A8" s="5"/>
    </row>
    <row r="9" spans="1:1" s="6" customFormat="1" ht="12.75" customHeight="1" x14ac:dyDescent="0.25">
      <c r="A9" s="5"/>
    </row>
    <row r="10" spans="1:1" s="6" customFormat="1" ht="12.75" customHeight="1" x14ac:dyDescent="0.25">
      <c r="A10" s="5"/>
    </row>
    <row r="11" spans="1:1" s="4" customFormat="1" ht="12.75" customHeight="1" x14ac:dyDescent="0.25">
      <c r="A11" s="7"/>
    </row>
    <row r="12" spans="1:1" s="6" customFormat="1" ht="12.75" customHeight="1" x14ac:dyDescent="0.25">
      <c r="A12" s="5"/>
    </row>
    <row r="13" spans="1:1" s="6" customFormat="1" ht="12.75" customHeight="1" x14ac:dyDescent="0.25">
      <c r="A13" s="5"/>
    </row>
    <row r="14" spans="1:1" s="6" customFormat="1" ht="12.75" customHeight="1" x14ac:dyDescent="0.25">
      <c r="A14" s="5"/>
    </row>
    <row r="15" spans="1:1" s="6" customFormat="1" ht="12.75" customHeight="1" x14ac:dyDescent="0.25">
      <c r="A15" s="5"/>
    </row>
    <row r="16" spans="1:1" s="6" customFormat="1" ht="12.75" customHeight="1" x14ac:dyDescent="0.25">
      <c r="A16" s="5"/>
    </row>
    <row r="17" spans="1:1" s="4" customFormat="1" ht="12.75" customHeight="1" x14ac:dyDescent="0.25">
      <c r="A17" s="7"/>
    </row>
    <row r="18" spans="1:1" s="6" customFormat="1" ht="8.25" customHeight="1" x14ac:dyDescent="0.25">
      <c r="A18" s="8"/>
    </row>
    <row r="19" spans="1:1" s="4" customFormat="1" ht="15" x14ac:dyDescent="0.25">
      <c r="A19" s="7"/>
    </row>
    <row r="20" spans="1:1" s="6" customFormat="1" ht="12.75" customHeight="1" x14ac:dyDescent="0.25">
      <c r="A20" s="5"/>
    </row>
    <row r="21" spans="1:1" s="6" customFormat="1" ht="12.75" customHeight="1" x14ac:dyDescent="0.25">
      <c r="A21" s="5"/>
    </row>
    <row r="22" spans="1:1" s="6" customFormat="1" ht="12.75" customHeight="1" x14ac:dyDescent="0.25">
      <c r="A22" s="5"/>
    </row>
    <row r="23" spans="1:1" s="6" customFormat="1" ht="12.75" customHeight="1" x14ac:dyDescent="0.25">
      <c r="A23" s="5"/>
    </row>
    <row r="24" spans="1:1" s="6" customFormat="1" ht="12" customHeight="1" x14ac:dyDescent="0.25">
      <c r="A24" s="5"/>
    </row>
    <row r="25" spans="1:1" s="6" customFormat="1" ht="12.75" customHeight="1" x14ac:dyDescent="0.25">
      <c r="A25" s="5"/>
    </row>
    <row r="26" spans="1:1" s="6" customFormat="1" ht="12.75" customHeight="1" x14ac:dyDescent="0.25">
      <c r="A26" s="5"/>
    </row>
    <row r="27" spans="1:1" s="6" customFormat="1" ht="12.75" customHeight="1" x14ac:dyDescent="0.25">
      <c r="A27" s="5"/>
    </row>
    <row r="28" spans="1:1" s="4" customFormat="1" ht="12.75" customHeight="1" x14ac:dyDescent="0.25">
      <c r="A28" s="7"/>
    </row>
    <row r="29" spans="1:1" s="6" customFormat="1" ht="12.75" customHeight="1" x14ac:dyDescent="0.25">
      <c r="A29" s="5"/>
    </row>
    <row r="30" spans="1:1" s="6" customFormat="1" ht="12.75" customHeight="1" x14ac:dyDescent="0.25">
      <c r="A30" s="5"/>
    </row>
    <row r="31" spans="1:1" s="6" customFormat="1" ht="12.75" customHeight="1" x14ac:dyDescent="0.25">
      <c r="A31" s="5"/>
    </row>
    <row r="32" spans="1:1" s="6" customFormat="1" ht="12.75" customHeight="1" x14ac:dyDescent="0.25">
      <c r="A32" s="5"/>
    </row>
    <row r="33" spans="1:10" s="4" customFormat="1" ht="12.75" customHeight="1" x14ac:dyDescent="0.25">
      <c r="A33" s="9"/>
    </row>
    <row r="34" spans="1:10" s="4" customFormat="1" ht="8.25" customHeight="1" x14ac:dyDescent="0.25">
      <c r="A34" s="5"/>
    </row>
    <row r="35" spans="1:10" s="6" customFormat="1" ht="12.75" customHeight="1" x14ac:dyDescent="0.25"/>
    <row r="36" spans="1:10" s="6" customFormat="1" ht="8.25" customHeight="1" x14ac:dyDescent="0.25">
      <c r="A36" s="5"/>
    </row>
    <row r="37" spans="1:10" s="6" customFormat="1" ht="12.75" customHeight="1" x14ac:dyDescent="0.25">
      <c r="A37" s="5"/>
    </row>
    <row r="38" spans="1:10" s="11" customFormat="1" ht="12.75" customHeight="1" x14ac:dyDescent="0.3">
      <c r="A38" s="10"/>
    </row>
    <row r="39" spans="1:10" s="6" customFormat="1" ht="8.25" customHeight="1" x14ac:dyDescent="0.25">
      <c r="A39" s="5"/>
    </row>
    <row r="40" spans="1:10" s="4" customFormat="1" ht="15" x14ac:dyDescent="0.25">
      <c r="A40" s="9"/>
    </row>
    <row r="41" spans="1:10" x14ac:dyDescent="0.25">
      <c r="J41" s="12"/>
    </row>
    <row r="42" spans="1:10" x14ac:dyDescent="0.25">
      <c r="I42" s="200"/>
    </row>
    <row r="45" spans="1:10" x14ac:dyDescent="0.25">
      <c r="H45" s="12"/>
    </row>
  </sheetData>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6A9"/>
  </sheetPr>
  <dimension ref="A1:N40"/>
  <sheetViews>
    <sheetView showGridLines="0" view="pageBreakPreview" zoomScaleNormal="100" zoomScaleSheetLayoutView="100" workbookViewId="0"/>
  </sheetViews>
  <sheetFormatPr defaultRowHeight="13.2" x14ac:dyDescent="0.25"/>
  <cols>
    <col min="1" max="1" width="2.6640625" customWidth="1"/>
    <col min="2" max="9" width="5.33203125" customWidth="1"/>
    <col min="10" max="10" width="2.6640625" customWidth="1"/>
    <col min="11" max="14" width="16.6640625" customWidth="1"/>
    <col min="18" max="18" width="9.109375" customWidth="1"/>
  </cols>
  <sheetData>
    <row r="1" spans="1:14" s="1" customFormat="1" x14ac:dyDescent="0.25"/>
    <row r="2" spans="1:14" s="1" customFormat="1" x14ac:dyDescent="0.25"/>
    <row r="3" spans="1:14" ht="15.6" x14ac:dyDescent="0.3">
      <c r="A3" s="48"/>
      <c r="K3" s="47"/>
      <c r="L3" s="47"/>
      <c r="M3" s="47"/>
      <c r="N3" s="47"/>
    </row>
    <row r="4" spans="1:14" ht="16.2" thickBot="1" x14ac:dyDescent="0.35">
      <c r="A4" s="49"/>
      <c r="K4" s="50"/>
      <c r="L4" s="50"/>
      <c r="M4" s="50"/>
      <c r="N4" s="47"/>
    </row>
    <row r="5" spans="1:14" ht="42.9" customHeight="1" thickTop="1" thickBot="1" x14ac:dyDescent="0.3">
      <c r="A5" s="49"/>
      <c r="B5" s="558" t="s">
        <v>4</v>
      </c>
      <c r="C5" s="558"/>
      <c r="D5" s="558"/>
      <c r="E5" s="558"/>
      <c r="F5" s="558"/>
      <c r="G5" s="558"/>
      <c r="H5" s="558"/>
      <c r="I5" s="558"/>
      <c r="K5" s="335" t="s">
        <v>410</v>
      </c>
      <c r="L5" s="335" t="s">
        <v>434</v>
      </c>
      <c r="M5" s="335" t="s">
        <v>435</v>
      </c>
      <c r="N5" s="335" t="s">
        <v>436</v>
      </c>
    </row>
    <row r="6" spans="1:14" ht="15.75" customHeight="1" thickTop="1" x14ac:dyDescent="0.25">
      <c r="B6" s="375" t="s">
        <v>51</v>
      </c>
      <c r="C6" s="384"/>
      <c r="K6" s="388"/>
      <c r="L6" s="388"/>
      <c r="M6" s="388"/>
      <c r="N6" s="392"/>
    </row>
    <row r="7" spans="1:14" ht="15" customHeight="1" x14ac:dyDescent="0.25">
      <c r="B7" s="376" t="s">
        <v>52</v>
      </c>
      <c r="C7" s="384"/>
      <c r="K7" s="389">
        <v>0.93414407358968421</v>
      </c>
      <c r="L7" s="389">
        <v>0.68656801673116385</v>
      </c>
      <c r="M7" s="389">
        <v>1.1856788604396045</v>
      </c>
      <c r="N7" s="393">
        <v>0.84428134719001846</v>
      </c>
    </row>
    <row r="8" spans="1:14" ht="16.5" customHeight="1" x14ac:dyDescent="0.25">
      <c r="B8" s="387" t="s">
        <v>53</v>
      </c>
      <c r="C8" s="384"/>
      <c r="K8" s="389"/>
      <c r="L8" s="389"/>
      <c r="M8" s="389"/>
      <c r="N8" s="393"/>
    </row>
    <row r="9" spans="1:14" ht="16.5" customHeight="1" x14ac:dyDescent="0.25">
      <c r="B9" s="385" t="s">
        <v>49</v>
      </c>
      <c r="C9" s="384"/>
      <c r="K9" s="389"/>
      <c r="L9" s="389"/>
      <c r="M9" s="389"/>
      <c r="N9" s="393"/>
    </row>
    <row r="10" spans="1:14" ht="15.75" customHeight="1" x14ac:dyDescent="0.25">
      <c r="B10" s="375" t="s">
        <v>54</v>
      </c>
      <c r="C10" s="384"/>
      <c r="K10" s="389"/>
      <c r="L10" s="389"/>
      <c r="M10" s="389"/>
      <c r="N10" s="393"/>
    </row>
    <row r="11" spans="1:14" ht="13.8" x14ac:dyDescent="0.25">
      <c r="B11" s="376" t="s">
        <v>55</v>
      </c>
      <c r="C11" s="384"/>
      <c r="K11" s="389">
        <v>0.48697181972963005</v>
      </c>
      <c r="L11" s="389">
        <v>0.51314331282385106</v>
      </c>
      <c r="M11" s="389">
        <v>0.5025893122797207</v>
      </c>
      <c r="N11" s="393">
        <v>0.49899577360907477</v>
      </c>
    </row>
    <row r="12" spans="1:14" ht="13.8" x14ac:dyDescent="0.25">
      <c r="B12" s="387" t="s">
        <v>362</v>
      </c>
      <c r="C12" s="384"/>
      <c r="K12" s="389"/>
      <c r="L12" s="389"/>
      <c r="M12" s="389"/>
      <c r="N12" s="393"/>
    </row>
    <row r="13" spans="1:14" ht="17.25" customHeight="1" x14ac:dyDescent="0.25">
      <c r="B13" s="51"/>
      <c r="C13" s="384"/>
      <c r="K13" s="389"/>
      <c r="L13" s="389"/>
      <c r="M13" s="389"/>
      <c r="N13" s="393"/>
    </row>
    <row r="14" spans="1:14" ht="13.8" x14ac:dyDescent="0.25">
      <c r="B14" s="376" t="s">
        <v>56</v>
      </c>
      <c r="C14" s="384"/>
      <c r="K14" s="389">
        <v>1.6690336859251982</v>
      </c>
      <c r="L14" s="389">
        <v>2.1219013323605758</v>
      </c>
      <c r="M14" s="389">
        <v>1.5357001074048442</v>
      </c>
      <c r="N14" s="393">
        <v>1.8557787103082637</v>
      </c>
    </row>
    <row r="15" spans="1:14" ht="13.8" x14ac:dyDescent="0.25">
      <c r="B15" s="387" t="s">
        <v>363</v>
      </c>
      <c r="C15" s="384"/>
      <c r="K15" s="389"/>
      <c r="L15" s="389"/>
      <c r="M15" s="389"/>
      <c r="N15" s="393"/>
    </row>
    <row r="16" spans="1:14" ht="13.8" x14ac:dyDescent="0.25">
      <c r="B16" s="386" t="s">
        <v>49</v>
      </c>
      <c r="C16" s="384"/>
      <c r="K16" s="389"/>
      <c r="L16" s="389"/>
      <c r="M16" s="389"/>
      <c r="N16" s="393"/>
    </row>
    <row r="17" spans="1:14" ht="13.8" x14ac:dyDescent="0.25">
      <c r="B17" s="376" t="s">
        <v>57</v>
      </c>
      <c r="C17" s="384"/>
      <c r="K17" s="389">
        <v>2.5161928512289942</v>
      </c>
      <c r="L17" s="389">
        <v>2.6898954959464341</v>
      </c>
      <c r="M17" s="389">
        <v>1.7722000825488404</v>
      </c>
      <c r="N17" s="393">
        <v>2.5916411497897518</v>
      </c>
    </row>
    <row r="18" spans="1:14" ht="14.25" customHeight="1" x14ac:dyDescent="0.25">
      <c r="B18" s="387" t="s">
        <v>58</v>
      </c>
      <c r="C18" s="384"/>
      <c r="K18" s="389"/>
      <c r="L18" s="389"/>
      <c r="M18" s="389"/>
      <c r="N18" s="393"/>
    </row>
    <row r="19" spans="1:14" ht="16.5" customHeight="1" x14ac:dyDescent="0.25">
      <c r="B19" s="385"/>
      <c r="C19" s="384"/>
      <c r="K19" s="389"/>
      <c r="L19" s="389"/>
      <c r="M19" s="389"/>
      <c r="N19" s="393"/>
    </row>
    <row r="20" spans="1:14" ht="15.75" customHeight="1" x14ac:dyDescent="0.25">
      <c r="B20" s="375" t="s">
        <v>59</v>
      </c>
      <c r="C20" s="384"/>
      <c r="K20" s="389"/>
      <c r="L20" s="389"/>
      <c r="M20" s="389"/>
      <c r="N20" s="393"/>
    </row>
    <row r="21" spans="1:14" ht="13.8" x14ac:dyDescent="0.25">
      <c r="B21" s="376" t="s">
        <v>60</v>
      </c>
      <c r="C21" s="384"/>
      <c r="K21" s="390">
        <v>2.9773298588898819E-2</v>
      </c>
      <c r="L21" s="390">
        <v>3.203531513538465E-2</v>
      </c>
      <c r="M21" s="390">
        <v>1.5066365305293527E-2</v>
      </c>
      <c r="N21" s="394">
        <v>3.0797464693080225E-2</v>
      </c>
    </row>
    <row r="22" spans="1:14" ht="13.8" x14ac:dyDescent="0.25">
      <c r="B22" s="387" t="s">
        <v>61</v>
      </c>
      <c r="C22" s="384"/>
      <c r="K22" s="390"/>
      <c r="L22" s="390"/>
      <c r="M22" s="390"/>
      <c r="N22" s="394"/>
    </row>
    <row r="23" spans="1:14" ht="13.8" x14ac:dyDescent="0.25">
      <c r="B23" s="52"/>
      <c r="C23" s="384"/>
      <c r="K23" s="390"/>
      <c r="L23" s="390"/>
      <c r="M23" s="390"/>
      <c r="N23" s="394"/>
    </row>
    <row r="24" spans="1:14" ht="13.8" x14ac:dyDescent="0.25">
      <c r="B24" s="376" t="s">
        <v>62</v>
      </c>
      <c r="C24" s="384"/>
      <c r="K24" s="390">
        <v>0.10204417642394785</v>
      </c>
      <c r="L24" s="390">
        <v>0.13246938266483452</v>
      </c>
      <c r="M24" s="390">
        <v>4.6036432236470928E-2</v>
      </c>
      <c r="N24" s="394">
        <v>0.11453659997061208</v>
      </c>
    </row>
    <row r="25" spans="1:14" ht="13.8" x14ac:dyDescent="0.25">
      <c r="B25" s="387" t="s">
        <v>63</v>
      </c>
      <c r="C25" s="384"/>
      <c r="K25" s="391"/>
      <c r="L25" s="391"/>
      <c r="M25" s="391"/>
      <c r="N25" s="395"/>
    </row>
    <row r="26" spans="1:14" x14ac:dyDescent="0.25">
      <c r="A26" s="52"/>
    </row>
    <row r="27" spans="1:14" s="6" customFormat="1" ht="12.75" customHeight="1" x14ac:dyDescent="0.25"/>
    <row r="28" spans="1:14" s="4" customFormat="1" ht="12.75" customHeight="1" x14ac:dyDescent="0.25"/>
    <row r="29" spans="1:14" s="4" customFormat="1" ht="8.25" customHeight="1" x14ac:dyDescent="0.25"/>
    <row r="30" spans="1:14" s="6" customFormat="1" ht="12.75" customHeight="1" x14ac:dyDescent="0.25"/>
    <row r="31" spans="1:14" s="6" customFormat="1" ht="8.25" customHeight="1" x14ac:dyDescent="0.25"/>
    <row r="32" spans="1:14" s="6" customFormat="1" ht="12.75" customHeight="1" x14ac:dyDescent="0.25"/>
    <row r="33" spans="1:1" s="11" customFormat="1" ht="12.75" customHeight="1" x14ac:dyDescent="0.25"/>
    <row r="34" spans="1:1" s="6" customFormat="1" ht="8.25" customHeight="1" x14ac:dyDescent="0.25"/>
    <row r="35" spans="1:1" s="4" customFormat="1" x14ac:dyDescent="0.25"/>
    <row r="40" spans="1:1" x14ac:dyDescent="0.25">
      <c r="A40" s="12"/>
    </row>
  </sheetData>
  <mergeCells count="1">
    <mergeCell ref="B5:I5"/>
  </mergeCells>
  <phoneticPr fontId="18" type="noConversion"/>
  <printOptions horizontalCentered="1" verticalCentered="1"/>
  <pageMargins left="0.25" right="0.25" top="0.75" bottom="0.4" header="0.3" footer="0.3"/>
  <pageSetup orientation="landscape" r:id="rId1"/>
  <headerFooter differentFirst="1" alignWithMargins="0">
    <oddHeader>&amp;L&amp;K01+034Ontario Energy Board&amp;R&amp;"Arial,Bold"&amp;K01+0332018&amp;"Arial,Regular" Yearbook of
Natural Gas Distributors</oddHeader>
    <oddFooter>&amp;R&amp;"Arial,Bold"&amp;9&amp;K01+034&amp;P &amp;"Arial,Regular"of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Title</vt:lpstr>
      <vt:lpstr>Table of Contents</vt:lpstr>
      <vt:lpstr>YE Review</vt:lpstr>
      <vt:lpstr>Snapshot</vt:lpstr>
      <vt:lpstr>Balance Sheet</vt:lpstr>
      <vt:lpstr>Balance Sheet Graphs</vt:lpstr>
      <vt:lpstr>Income Statement</vt:lpstr>
      <vt:lpstr>Income Statement Graphs</vt:lpstr>
      <vt:lpstr>Financial Ratios</vt:lpstr>
      <vt:lpstr>Ratios Graphs</vt:lpstr>
      <vt:lpstr>General Information</vt:lpstr>
      <vt:lpstr>General Graphs</vt:lpstr>
      <vt:lpstr>SQRs</vt:lpstr>
      <vt:lpstr>Glossary</vt:lpstr>
      <vt:lpstr>For Charts</vt:lpstr>
      <vt:lpstr>combined trial balance</vt:lpstr>
      <vt:lpstr>TB data</vt:lpstr>
      <vt:lpstr>General</vt:lpstr>
      <vt:lpstr>IS YoY</vt:lpstr>
      <vt:lpstr>BS YoY</vt:lpstr>
      <vt:lpstr>'Balance Sheet'!Print_Area</vt:lpstr>
      <vt:lpstr>'Balance Sheet Graphs'!Print_Area</vt:lpstr>
      <vt:lpstr>'combined trial balance'!Print_Area</vt:lpstr>
      <vt:lpstr>'Financial Ratios'!Print_Area</vt:lpstr>
      <vt:lpstr>'General Graphs'!Print_Area</vt:lpstr>
      <vt:lpstr>'General Information'!Print_Area</vt:lpstr>
      <vt:lpstr>Glossary!Print_Area</vt:lpstr>
      <vt:lpstr>'Income Statement'!Print_Area</vt:lpstr>
      <vt:lpstr>'Income Statement Graphs'!Print_Area</vt:lpstr>
      <vt:lpstr>'Ratios Graphs'!Print_Area</vt:lpstr>
      <vt:lpstr>Snapshot!Print_Area</vt:lpstr>
      <vt:lpstr>SQRs!Print_Area</vt:lpstr>
      <vt:lpstr>'Table of Contents'!Print_Area</vt:lpstr>
      <vt:lpstr>'TB data'!Print_Area</vt:lpstr>
      <vt:lpstr>Title!Print_Area</vt:lpstr>
      <vt:lpstr>'YE Review'!Print_Area</vt:lpstr>
      <vt:lpstr>'combined trial balance'!Print_Titles</vt:lpstr>
      <vt:lpstr>General!Print_Titles</vt:lpstr>
      <vt:lpstr>'TB data'!Print_Titles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chanst</dc:creator>
  <cp:lastModifiedBy>Stephanie Chan</cp:lastModifiedBy>
  <cp:lastPrinted>2019-08-19T19:27:44Z</cp:lastPrinted>
  <dcterms:created xsi:type="dcterms:W3CDTF">2011-09-13T13:59:42Z</dcterms:created>
  <dcterms:modified xsi:type="dcterms:W3CDTF">2019-08-19T19:51:47Z</dcterms:modified>
</cp:coreProperties>
</file>