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1760"/>
  </bookViews>
  <sheets>
    <sheet name="ROE(template)" sheetId="7" r:id="rId1"/>
    <sheet name="ROE(example)" sheetId="8" r:id="rId2"/>
  </sheets>
  <definedNames>
    <definedName name="_xlnm.Print_Area" localSheetId="1">'ROE(example)'!$A$1:$F$61</definedName>
    <definedName name="_xlnm.Print_Area" localSheetId="0">'ROE(template)'!$A$1:$F$61</definedName>
  </definedNames>
  <calcPr calcId="145621"/>
</workbook>
</file>

<file path=xl/calcChain.xml><?xml version="1.0" encoding="utf-8"?>
<calcChain xmlns="http://schemas.openxmlformats.org/spreadsheetml/2006/main">
  <c r="D18" i="8" l="1"/>
  <c r="B26" i="8"/>
  <c r="D26" i="8" s="1"/>
  <c r="D19" i="8"/>
  <c r="D21" i="8" s="1"/>
  <c r="D27" i="8" s="1"/>
  <c r="D30" i="8" l="1"/>
  <c r="B45" i="8" s="1"/>
  <c r="D29" i="8"/>
  <c r="D31" i="8"/>
  <c r="B26" i="7"/>
  <c r="D26" i="7" s="1"/>
  <c r="D19" i="7"/>
  <c r="D21" i="7" s="1"/>
  <c r="D27" i="7" s="1"/>
  <c r="B44" i="8" l="1"/>
  <c r="D32" i="8"/>
  <c r="D31" i="7"/>
  <c r="D30" i="7"/>
  <c r="B45" i="7" s="1"/>
  <c r="D29" i="7"/>
  <c r="B46" i="8" l="1"/>
  <c r="B44" i="7"/>
  <c r="D32" i="7"/>
  <c r="B52" i="8" l="1"/>
  <c r="D45" i="8"/>
  <c r="D49" i="8" s="1"/>
  <c r="D44" i="8"/>
  <c r="B46" i="7"/>
  <c r="D44" i="7"/>
  <c r="D48" i="8" l="1"/>
  <c r="D50" i="8" s="1"/>
  <c r="B53" i="8" s="1"/>
  <c r="B54" i="8" s="1"/>
  <c r="B56" i="8" s="1"/>
  <c r="D46" i="8"/>
  <c r="B52" i="7"/>
  <c r="D45" i="7"/>
  <c r="D49" i="7" s="1"/>
  <c r="D48" i="7"/>
  <c r="B58" i="8" l="1"/>
  <c r="B59" i="8" s="1"/>
  <c r="D46" i="7"/>
  <c r="D50" i="7"/>
  <c r="B53" i="7" s="1"/>
  <c r="B54" i="7" s="1"/>
  <c r="B56" i="7" s="1"/>
  <c r="D11" i="8" l="1"/>
  <c r="D12" i="8" s="1"/>
  <c r="D36" i="8" s="1"/>
  <c r="D40" i="8" s="1"/>
  <c r="B58" i="7"/>
  <c r="B59" i="7" s="1"/>
  <c r="D11" i="7" s="1"/>
  <c r="D12" i="7" s="1"/>
  <c r="D36" i="7" s="1"/>
  <c r="D40" i="7" s="1"/>
</calcChain>
</file>

<file path=xl/sharedStrings.xml><?xml version="1.0" encoding="utf-8"?>
<sst xmlns="http://schemas.openxmlformats.org/spreadsheetml/2006/main" count="206" uniqueCount="101">
  <si>
    <t>Adjustment to interest expense - for deemed debt</t>
  </si>
  <si>
    <t>Adjusted regulated net income</t>
  </si>
  <si>
    <t>Rate Base:</t>
  </si>
  <si>
    <t>Total</t>
  </si>
  <si>
    <t>Regulated Rate of Return on Deemed Equity</t>
  </si>
  <si>
    <t>Interest adjustment on deemed debt:</t>
  </si>
  <si>
    <t>Interest expense as per the OEB trial balance</t>
  </si>
  <si>
    <t xml:space="preserve">Tax effect on interest expense </t>
  </si>
  <si>
    <t>Difference - maximum deadband 3%</t>
  </si>
  <si>
    <t>last approved EDR</t>
  </si>
  <si>
    <t>UTILITY NAME: Anytown Hydro</t>
  </si>
  <si>
    <t xml:space="preserve">Future/deferred taxes </t>
  </si>
  <si>
    <t>Must match sum of accounts 6005-6045</t>
  </si>
  <si>
    <t xml:space="preserve">Fixed Assets </t>
  </si>
  <si>
    <t>Regulatory Net Income Calculation:</t>
  </si>
  <si>
    <t>Deemed Equity Calculation:</t>
  </si>
  <si>
    <t>Staff Comments</t>
  </si>
  <si>
    <t>NBV = Net Book Value</t>
  </si>
  <si>
    <t>Please input based on your utility in the grey cells.</t>
  </si>
  <si>
    <t>Deemed interest</t>
  </si>
  <si>
    <t>Difference</t>
  </si>
  <si>
    <t>Cost of power</t>
  </si>
  <si>
    <t>Operating expenses</t>
  </si>
  <si>
    <t>Working capital allowance %</t>
  </si>
  <si>
    <t>Total working capital allowance</t>
  </si>
  <si>
    <t>Opening balance - regulated fixed assets (NBV)</t>
  </si>
  <si>
    <t>Closing balance - regulated fixed assets (NBV)</t>
  </si>
  <si>
    <t>Average regulated fixed assets</t>
  </si>
  <si>
    <t>Total rate base</t>
  </si>
  <si>
    <t>Regulated deemed short-term debt - as above</t>
  </si>
  <si>
    <t>Regulated deemed long-term debt - as above</t>
  </si>
  <si>
    <t>Regulated deemed debt - as above</t>
  </si>
  <si>
    <t>Utility tax rate</t>
  </si>
  <si>
    <t>Template for Calculation of ROE on a Deemed Basis</t>
  </si>
  <si>
    <t xml:space="preserve">UTILITY NAME: </t>
  </si>
  <si>
    <t xml:space="preserve">YEAR END DATE: </t>
  </si>
  <si>
    <t>Must match account 6115. Input deferred tax expense as a negative number and deferred tax income as a positive number.</t>
  </si>
  <si>
    <t>Non rate regulated items</t>
  </si>
  <si>
    <t>Please make the necessary adjustments to bring the fixed assets reported in the Audited Financial Statements to reflect the regulated rate base.</t>
  </si>
  <si>
    <t>Must match approved ROE from last CoS rate proceeding</t>
  </si>
  <si>
    <t>Interest rate on short-term debt from last approved CoS rate proceeding</t>
  </si>
  <si>
    <t>Interest rate on long-term debt from last approved CoS rate proceeding</t>
  </si>
  <si>
    <t>Must match percentage allowance in last approved CoS rate proceeding</t>
  </si>
  <si>
    <t>last rate application(IRM or CoS).</t>
  </si>
  <si>
    <t>Distributor's Board-approved tax rate from the distributor's</t>
  </si>
  <si>
    <t>Must match sum of accounts 4705 to 4751 inclusive. Input as positive number.</t>
  </si>
  <si>
    <t>a</t>
  </si>
  <si>
    <t>b</t>
  </si>
  <si>
    <t>c</t>
  </si>
  <si>
    <t>e = a - b - c - d</t>
  </si>
  <si>
    <t>May be adjusted to match regulated net income amount from 2.1.13 template. Input net surplus as positive number and net deficit as a negative number.</t>
  </si>
  <si>
    <t>Regulated net income, as per RRR 2.1.7</t>
  </si>
  <si>
    <t>d = ac</t>
  </si>
  <si>
    <t>f</t>
  </si>
  <si>
    <t>g</t>
  </si>
  <si>
    <t>Must approximate sum of accounts 4505-4640, 4805-5695, 6105, 6205 (LEAP donations only), 6210-6225, 6310-6415. Input as positive number.</t>
  </si>
  <si>
    <t>h = f + g</t>
  </si>
  <si>
    <t>j = h * i</t>
  </si>
  <si>
    <t>k1</t>
  </si>
  <si>
    <t>k2</t>
  </si>
  <si>
    <t>k3 = (k1 + K2) / 2</t>
  </si>
  <si>
    <t>l = j + k3</t>
  </si>
  <si>
    <t>m</t>
  </si>
  <si>
    <t>n</t>
  </si>
  <si>
    <t>p</t>
  </si>
  <si>
    <t>m1 = l * m</t>
  </si>
  <si>
    <t>n1 = l * n</t>
  </si>
  <si>
    <t>p1 = l * p</t>
  </si>
  <si>
    <t>Regulated deemed short-term debt %</t>
  </si>
  <si>
    <t>Regulated deemed long-term debt %</t>
  </si>
  <si>
    <t>Regulated deemed equity %</t>
  </si>
  <si>
    <t>q = e / p1 (%)</t>
  </si>
  <si>
    <t>Achieved ROE% (Appears on Scorecard)</t>
  </si>
  <si>
    <t>r (%)</t>
  </si>
  <si>
    <t>Deemed ROE% from most recent cost of service application (Appears on Scorecard)</t>
  </si>
  <si>
    <t>s = q - r (%)</t>
  </si>
  <si>
    <t>m1</t>
  </si>
  <si>
    <t>m2 = m1 / t (%)</t>
  </si>
  <si>
    <t>n1</t>
  </si>
  <si>
    <t>n2 = n1 / t (%)</t>
  </si>
  <si>
    <t>t = m1 + n1</t>
  </si>
  <si>
    <t>Total (%)</t>
  </si>
  <si>
    <t xml:space="preserve"> Approved Short-term debt rate %</t>
  </si>
  <si>
    <t>Approved Long-term debt rate %</t>
  </si>
  <si>
    <t>Weighted Average debt rate %</t>
  </si>
  <si>
    <t>u</t>
  </si>
  <si>
    <t>v</t>
  </si>
  <si>
    <t>m3 = m2 * u (%)</t>
  </si>
  <si>
    <t>n3 = n2 * v (%)</t>
  </si>
  <si>
    <t>p2 = m3 + n3 (%)</t>
  </si>
  <si>
    <t>t</t>
  </si>
  <si>
    <t>Weighted average debt rate (%)</t>
  </si>
  <si>
    <t>p3 = p2 (%)</t>
  </si>
  <si>
    <t>x = t * p3</t>
  </si>
  <si>
    <t>y</t>
  </si>
  <si>
    <t>z = x - y</t>
  </si>
  <si>
    <t>aa (%)</t>
  </si>
  <si>
    <t>ab = z * aa</t>
  </si>
  <si>
    <t>ac = z - ab</t>
  </si>
  <si>
    <t>YEAR END DATE: December 31, 2014</t>
  </si>
  <si>
    <t xml:space="preserve">As an example, non rate regulated items may include income/expenses associated with generation or CDM.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</si>
</sst>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&quot;$&quot;\ #,##0;&quot;$&quot;\ \(#,##0\)"/>
  </numFmts>
  <fonts count="3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8"/>
      <name val="Calibri"/>
      <family val="2"/>
    </font>
    <font>
      <b/>
      <sz val="10"/>
      <color rgb="FF0070C0"/>
      <name val="Arial"/>
      <family val="2"/>
    </font>
    <font>
      <i/>
      <sz val="9"/>
      <color rgb="FF0070C0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5" fillId="3" borderId="0" applyNumberFormat="0" applyBorder="0" applyAlignment="0" applyProtection="0"/>
    <xf numFmtId="0" fontId="6" fillId="19" borderId="1" applyNumberFormat="0" applyAlignment="0" applyProtection="0"/>
    <xf numFmtId="0" fontId="7" fillId="20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1" borderId="0" applyNumberFormat="0" applyBorder="0" applyAlignment="0" applyProtection="0"/>
    <xf numFmtId="0" fontId="16" fillId="0" borderId="0"/>
    <xf numFmtId="0" fontId="17" fillId="0" borderId="0"/>
    <xf numFmtId="0" fontId="3" fillId="0" borderId="0"/>
    <xf numFmtId="0" fontId="3" fillId="22" borderId="7" applyNumberFormat="0" applyFont="0" applyAlignment="0" applyProtection="0"/>
    <xf numFmtId="0" fontId="18" fillId="19" borderId="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22" fillId="0" borderId="0" xfId="0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alignment wrapText="1"/>
      <protection locked="0"/>
    </xf>
    <xf numFmtId="0" fontId="24" fillId="0" borderId="0" xfId="0" applyFont="1" applyFill="1" applyAlignment="1" applyProtection="1">
      <alignment wrapText="1"/>
      <protection locked="0"/>
    </xf>
    <xf numFmtId="0" fontId="25" fillId="0" borderId="0" xfId="0" applyFont="1" applyBorder="1" applyProtection="1">
      <protection locked="0"/>
    </xf>
    <xf numFmtId="9" fontId="25" fillId="0" borderId="0" xfId="0" applyNumberFormat="1" applyFont="1" applyBorder="1" applyProtection="1">
      <protection locked="0"/>
    </xf>
    <xf numFmtId="0" fontId="25" fillId="0" borderId="10" xfId="0" applyFont="1" applyBorder="1" applyProtection="1">
      <protection locked="0"/>
    </xf>
    <xf numFmtId="0" fontId="0" fillId="0" borderId="0" xfId="0" applyBorder="1" applyProtection="1">
      <protection locked="0"/>
    </xf>
    <xf numFmtId="166" fontId="17" fillId="23" borderId="0" xfId="28" applyNumberFormat="1" applyFont="1" applyFill="1" applyBorder="1" applyProtection="1">
      <protection locked="0"/>
    </xf>
    <xf numFmtId="166" fontId="17" fillId="24" borderId="0" xfId="28" applyNumberFormat="1" applyFont="1" applyFill="1" applyBorder="1" applyProtection="1"/>
    <xf numFmtId="10" fontId="36" fillId="23" borderId="0" xfId="0" applyNumberFormat="1" applyFont="1" applyFill="1" applyBorder="1" applyProtection="1">
      <protection locked="0"/>
    </xf>
    <xf numFmtId="0" fontId="0" fillId="25" borderId="0" xfId="0" applyFill="1" applyBorder="1" applyProtection="1">
      <protection locked="0"/>
    </xf>
    <xf numFmtId="0" fontId="2" fillId="25" borderId="0" xfId="0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protection locked="0"/>
    </xf>
    <xf numFmtId="164" fontId="17" fillId="23" borderId="0" xfId="28" applyNumberFormat="1" applyFont="1" applyFill="1" applyBorder="1" applyProtection="1">
      <protection locked="0"/>
    </xf>
    <xf numFmtId="0" fontId="25" fillId="0" borderId="0" xfId="0" quotePrefix="1" applyFont="1" applyBorder="1" applyProtection="1">
      <protection locked="0"/>
    </xf>
    <xf numFmtId="164" fontId="27" fillId="0" borderId="0" xfId="28" applyNumberFormat="1" applyFont="1" applyFill="1" applyBorder="1" applyProtection="1"/>
    <xf numFmtId="0" fontId="25" fillId="0" borderId="0" xfId="0" applyFont="1" applyFill="1" applyBorder="1" applyProtection="1">
      <protection locked="0"/>
    </xf>
    <xf numFmtId="0" fontId="25" fillId="25" borderId="0" xfId="0" applyFont="1" applyFill="1" applyBorder="1" applyProtection="1">
      <protection locked="0"/>
    </xf>
    <xf numFmtId="9" fontId="17" fillId="23" borderId="0" xfId="43" applyFont="1" applyFill="1" applyBorder="1" applyProtection="1">
      <protection locked="0"/>
    </xf>
    <xf numFmtId="0" fontId="36" fillId="0" borderId="0" xfId="0" applyFont="1" applyBorder="1" applyProtection="1">
      <protection locked="0"/>
    </xf>
    <xf numFmtId="166" fontId="17" fillId="0" borderId="0" xfId="28" applyNumberFormat="1" applyFont="1" applyFill="1" applyBorder="1" applyProtection="1">
      <protection locked="0"/>
    </xf>
    <xf numFmtId="164" fontId="36" fillId="0" borderId="0" xfId="0" applyNumberFormat="1" applyFont="1" applyBorder="1" applyProtection="1">
      <protection locked="0"/>
    </xf>
    <xf numFmtId="9" fontId="36" fillId="23" borderId="0" xfId="0" applyNumberFormat="1" applyFont="1" applyFill="1" applyBorder="1" applyProtection="1">
      <protection locked="0"/>
    </xf>
    <xf numFmtId="164" fontId="25" fillId="0" borderId="0" xfId="0" applyNumberFormat="1" applyFont="1" applyFill="1" applyBorder="1" applyProtection="1"/>
    <xf numFmtId="165" fontId="29" fillId="0" borderId="0" xfId="0" applyNumberFormat="1" applyFont="1" applyBorder="1" applyProtection="1">
      <protection locked="0"/>
    </xf>
    <xf numFmtId="0" fontId="28" fillId="23" borderId="0" xfId="0" applyFont="1" applyFill="1" applyBorder="1" applyAlignment="1" applyProtection="1">
      <alignment horizontal="center" wrapText="1"/>
      <protection locked="0"/>
    </xf>
    <xf numFmtId="10" fontId="36" fillId="24" borderId="0" xfId="0" applyNumberFormat="1" applyFont="1" applyFill="1" applyBorder="1" applyProtection="1"/>
    <xf numFmtId="10" fontId="36" fillId="0" borderId="0" xfId="0" applyNumberFormat="1" applyFont="1" applyBorder="1" applyProtection="1">
      <protection locked="0"/>
    </xf>
    <xf numFmtId="0" fontId="24" fillId="0" borderId="18" xfId="0" applyFont="1" applyFill="1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31" fillId="25" borderId="17" xfId="0" applyFont="1" applyFill="1" applyBorder="1" applyProtection="1">
      <protection locked="0"/>
    </xf>
    <xf numFmtId="0" fontId="32" fillId="25" borderId="18" xfId="0" applyFont="1" applyFill="1" applyBorder="1" applyAlignment="1" applyProtection="1">
      <alignment horizontal="center" wrapText="1"/>
      <protection locked="0"/>
    </xf>
    <xf numFmtId="0" fontId="17" fillId="0" borderId="17" xfId="39" applyFont="1" applyBorder="1" applyProtection="1">
      <protection locked="0"/>
    </xf>
    <xf numFmtId="0" fontId="24" fillId="25" borderId="18" xfId="0" applyFont="1" applyFill="1" applyBorder="1" applyAlignment="1" applyProtection="1">
      <alignment wrapText="1"/>
      <protection locked="0"/>
    </xf>
    <xf numFmtId="0" fontId="17" fillId="0" borderId="17" xfId="39" applyFont="1" applyBorder="1" applyAlignment="1" applyProtection="1">
      <alignment horizontal="left" indent="2"/>
      <protection locked="0"/>
    </xf>
    <xf numFmtId="0" fontId="33" fillId="0" borderId="17" xfId="39" applyFont="1" applyBorder="1" applyProtection="1">
      <protection locked="0"/>
    </xf>
    <xf numFmtId="0" fontId="28" fillId="0" borderId="17" xfId="39" applyFont="1" applyBorder="1" applyProtection="1">
      <protection locked="0"/>
    </xf>
    <xf numFmtId="0" fontId="25" fillId="0" borderId="17" xfId="0" applyFont="1" applyBorder="1" applyProtection="1">
      <protection locked="0"/>
    </xf>
    <xf numFmtId="0" fontId="34" fillId="0" borderId="17" xfId="39" applyFont="1" applyBorder="1" applyProtection="1">
      <protection locked="0"/>
    </xf>
    <xf numFmtId="0" fontId="35" fillId="0" borderId="17" xfId="39" applyFont="1" applyBorder="1" applyAlignment="1" applyProtection="1">
      <alignment horizontal="left" indent="2"/>
      <protection locked="0"/>
    </xf>
    <xf numFmtId="0" fontId="33" fillId="0" borderId="17" xfId="39" applyFont="1" applyBorder="1" applyAlignment="1" applyProtection="1">
      <alignment horizontal="left"/>
      <protection locked="0"/>
    </xf>
    <xf numFmtId="0" fontId="27" fillId="0" borderId="17" xfId="39" applyFont="1" applyBorder="1" applyProtection="1">
      <protection locked="0"/>
    </xf>
    <xf numFmtId="0" fontId="26" fillId="25" borderId="18" xfId="0" applyFont="1" applyFill="1" applyBorder="1" applyAlignment="1" applyProtection="1">
      <alignment wrapText="1"/>
      <protection locked="0"/>
    </xf>
    <xf numFmtId="0" fontId="36" fillId="0" borderId="17" xfId="0" applyFont="1" applyBorder="1" applyProtection="1">
      <protection locked="0"/>
    </xf>
    <xf numFmtId="0" fontId="30" fillId="0" borderId="17" xfId="40" applyFont="1" applyBorder="1" applyProtection="1">
      <protection locked="0"/>
    </xf>
    <xf numFmtId="0" fontId="3" fillId="0" borderId="17" xfId="40" applyFont="1" applyBorder="1" applyProtection="1">
      <protection locked="0"/>
    </xf>
    <xf numFmtId="0" fontId="3" fillId="0" borderId="17" xfId="40" applyFont="1" applyBorder="1" applyAlignment="1" applyProtection="1">
      <alignment horizontal="left" indent="2"/>
      <protection locked="0"/>
    </xf>
    <xf numFmtId="0" fontId="17" fillId="0" borderId="17" xfId="39" applyFont="1" applyFill="1" applyBorder="1" applyAlignment="1" applyProtection="1">
      <alignment horizontal="left" indent="2"/>
      <protection locked="0"/>
    </xf>
    <xf numFmtId="0" fontId="36" fillId="0" borderId="15" xfId="0" applyFont="1" applyBorder="1" applyProtection="1">
      <protection locked="0"/>
    </xf>
    <xf numFmtId="166" fontId="17" fillId="24" borderId="10" xfId="28" applyNumberFormat="1" applyFont="1" applyFill="1" applyBorder="1" applyProtection="1"/>
    <xf numFmtId="10" fontId="17" fillId="24" borderId="10" xfId="39" applyNumberFormat="1" applyFont="1" applyFill="1" applyBorder="1" applyProtection="1"/>
    <xf numFmtId="166" fontId="17" fillId="23" borderId="10" xfId="28" applyNumberFormat="1" applyFont="1" applyFill="1" applyBorder="1" applyProtection="1">
      <protection locked="0"/>
    </xf>
    <xf numFmtId="166" fontId="17" fillId="24" borderId="11" xfId="28" applyNumberFormat="1" applyFont="1" applyFill="1" applyBorder="1" applyProtection="1">
      <protection locked="0"/>
    </xf>
    <xf numFmtId="0" fontId="17" fillId="0" borderId="17" xfId="39" applyFont="1" applyBorder="1" applyAlignment="1" applyProtection="1">
      <alignment horizontal="right" indent="2"/>
      <protection locked="0"/>
    </xf>
    <xf numFmtId="10" fontId="36" fillId="24" borderId="10" xfId="0" applyNumberFormat="1" applyFont="1" applyFill="1" applyBorder="1" applyProtection="1"/>
    <xf numFmtId="165" fontId="37" fillId="24" borderId="0" xfId="0" applyNumberFormat="1" applyFont="1" applyFill="1" applyBorder="1" applyProtection="1">
      <protection locked="0"/>
    </xf>
    <xf numFmtId="10" fontId="33" fillId="23" borderId="0" xfId="0" applyNumberFormat="1" applyFont="1" applyFill="1" applyBorder="1" applyProtection="1">
      <protection locked="0"/>
    </xf>
    <xf numFmtId="10" fontId="33" fillId="24" borderId="0" xfId="0" applyNumberFormat="1" applyFont="1" applyFill="1" applyBorder="1" applyProtection="1"/>
    <xf numFmtId="166" fontId="17" fillId="24" borderId="13" xfId="28" applyNumberFormat="1" applyFont="1" applyFill="1" applyBorder="1" applyProtection="1"/>
    <xf numFmtId="166" fontId="33" fillId="24" borderId="19" xfId="28" applyNumberFormat="1" applyFont="1" applyFill="1" applyBorder="1" applyProtection="1"/>
    <xf numFmtId="0" fontId="1" fillId="0" borderId="17" xfId="0" applyFont="1" applyBorder="1" applyProtection="1">
      <protection locked="0"/>
    </xf>
    <xf numFmtId="0" fontId="17" fillId="0" borderId="17" xfId="39" applyFont="1" applyBorder="1" applyAlignment="1" applyProtection="1">
      <alignment horizontal="left" vertical="center" indent="2"/>
      <protection locked="0"/>
    </xf>
    <xf numFmtId="0" fontId="26" fillId="0" borderId="18" xfId="0" applyFont="1" applyFill="1" applyBorder="1" applyAlignment="1" applyProtection="1">
      <alignment wrapText="1"/>
      <protection locked="0"/>
    </xf>
    <xf numFmtId="0" fontId="24" fillId="0" borderId="16" xfId="0" applyFont="1" applyFill="1" applyBorder="1" applyAlignment="1" applyProtection="1">
      <alignment wrapText="1"/>
      <protection locked="0"/>
    </xf>
    <xf numFmtId="0" fontId="24" fillId="25" borderId="18" xfId="0" applyFont="1" applyFill="1" applyBorder="1" applyAlignment="1" applyProtection="1">
      <protection locked="0"/>
    </xf>
    <xf numFmtId="0" fontId="24" fillId="0" borderId="18" xfId="0" applyFont="1" applyFill="1" applyBorder="1" applyAlignment="1" applyProtection="1">
      <protection locked="0"/>
    </xf>
    <xf numFmtId="0" fontId="24" fillId="25" borderId="18" xfId="0" applyFont="1" applyFill="1" applyBorder="1" applyAlignment="1" applyProtection="1">
      <alignment vertical="top" wrapText="1"/>
      <protection locked="0"/>
    </xf>
    <xf numFmtId="0" fontId="24" fillId="25" borderId="18" xfId="0" applyFont="1" applyFill="1" applyBorder="1" applyAlignment="1" applyProtection="1">
      <alignment vertical="top"/>
      <protection locked="0"/>
    </xf>
    <xf numFmtId="0" fontId="38" fillId="0" borderId="17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23" borderId="17" xfId="0" applyFont="1" applyFill="1" applyBorder="1" applyAlignment="1" applyProtection="1">
      <alignment horizontal="center"/>
      <protection locked="0"/>
    </xf>
    <xf numFmtId="0" fontId="2" fillId="23" borderId="0" xfId="0" applyFont="1" applyFill="1" applyBorder="1" applyAlignment="1" applyProtection="1">
      <alignment horizontal="center"/>
      <protection locked="0"/>
    </xf>
    <xf numFmtId="0" fontId="2" fillId="23" borderId="18" xfId="0" applyFont="1" applyFill="1" applyBorder="1" applyAlignment="1" applyProtection="1">
      <alignment horizontal="center"/>
      <protection locked="0"/>
    </xf>
    <xf numFmtId="0" fontId="24" fillId="25" borderId="18" xfId="0" applyFont="1" applyFill="1" applyBorder="1" applyAlignment="1" applyProtection="1">
      <alignment horizontal="left" vertical="top" wrapText="1"/>
      <protection locked="0"/>
    </xf>
    <xf numFmtId="0" fontId="24" fillId="25" borderId="18" xfId="0" applyFont="1" applyFill="1" applyBorder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Horizon 2010 ROE (May2-11) (2)" xfId="39"/>
    <cellStyle name="Normal_Sheet1" xfId="40"/>
    <cellStyle name="Note" xfId="41" builtinId="10" customBuiltin="1"/>
    <cellStyle name="Output" xfId="42" builtinId="21" customBuiltin="1"/>
    <cellStyle name="Percent" xfId="43" builtinId="5"/>
    <cellStyle name="Percent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zoomScaleNormal="100" workbookViewId="0">
      <selection sqref="A1:F1"/>
    </sheetView>
  </sheetViews>
  <sheetFormatPr defaultRowHeight="12.75" x14ac:dyDescent="0.2"/>
  <cols>
    <col min="1" max="1" width="50.85546875" style="1" customWidth="1"/>
    <col min="2" max="2" width="15.7109375" style="1" customWidth="1"/>
    <col min="3" max="3" width="9.7109375" style="1" bestFit="1" customWidth="1"/>
    <col min="4" max="4" width="15.7109375" style="1" customWidth="1"/>
    <col min="5" max="5" width="14.140625" style="1" bestFit="1" customWidth="1"/>
    <col min="6" max="6" width="45.7109375" style="7" customWidth="1"/>
    <col min="7" max="7" width="9.140625" style="1"/>
    <col min="8" max="8" width="10.28515625" style="1" bestFit="1" customWidth="1"/>
    <col min="9" max="16384" width="9.140625" style="1"/>
  </cols>
  <sheetData>
    <row r="1" spans="1:11" ht="18" x14ac:dyDescent="0.25">
      <c r="A1" s="74" t="s">
        <v>33</v>
      </c>
      <c r="B1" s="75"/>
      <c r="C1" s="75"/>
      <c r="D1" s="75"/>
      <c r="E1" s="75"/>
      <c r="F1" s="76"/>
    </row>
    <row r="2" spans="1:11" x14ac:dyDescent="0.2">
      <c r="A2" s="65" t="s">
        <v>34</v>
      </c>
      <c r="B2" s="11"/>
      <c r="C2" s="11"/>
      <c r="D2" s="11"/>
      <c r="E2" s="11"/>
      <c r="F2" s="33"/>
    </row>
    <row r="3" spans="1:11" x14ac:dyDescent="0.2">
      <c r="A3" s="65" t="s">
        <v>35</v>
      </c>
      <c r="B3" s="11"/>
      <c r="C3" s="11"/>
      <c r="D3" s="11"/>
      <c r="E3" s="11"/>
      <c r="F3" s="33"/>
    </row>
    <row r="4" spans="1:11" ht="21" customHeight="1" x14ac:dyDescent="0.25">
      <c r="A4" s="77" t="s">
        <v>18</v>
      </c>
      <c r="B4" s="78"/>
      <c r="C4" s="78"/>
      <c r="D4" s="78"/>
      <c r="E4" s="78"/>
      <c r="F4" s="79"/>
    </row>
    <row r="5" spans="1:11" ht="12.75" customHeight="1" x14ac:dyDescent="0.25">
      <c r="A5" s="34"/>
      <c r="B5" s="11"/>
      <c r="C5" s="11"/>
      <c r="D5" s="2"/>
      <c r="E5" s="2"/>
      <c r="F5" s="33"/>
      <c r="G5" s="2"/>
      <c r="H5" s="2"/>
      <c r="I5" s="2"/>
      <c r="J5" s="2"/>
      <c r="K5" s="2"/>
    </row>
    <row r="6" spans="1:11" ht="12.75" customHeight="1" x14ac:dyDescent="0.25">
      <c r="A6" s="35" t="s">
        <v>14</v>
      </c>
      <c r="B6" s="15"/>
      <c r="C6" s="15"/>
      <c r="D6" s="16"/>
      <c r="E6" s="16"/>
      <c r="F6" s="36" t="s">
        <v>16</v>
      </c>
      <c r="G6" s="2"/>
      <c r="H6" s="2"/>
      <c r="I6" s="2"/>
      <c r="J6" s="2"/>
      <c r="K6" s="2"/>
    </row>
    <row r="7" spans="1:11" ht="36.75" x14ac:dyDescent="0.25">
      <c r="A7" s="37" t="s">
        <v>51</v>
      </c>
      <c r="B7" s="8"/>
      <c r="C7" s="8"/>
      <c r="D7" s="12"/>
      <c r="E7" s="17" t="s">
        <v>46</v>
      </c>
      <c r="F7" s="38" t="s">
        <v>50</v>
      </c>
      <c r="G7" s="2"/>
      <c r="H7" s="2"/>
      <c r="I7" s="2"/>
      <c r="J7" s="2"/>
      <c r="K7" s="2"/>
    </row>
    <row r="8" spans="1:11" ht="13.5" customHeight="1" x14ac:dyDescent="0.25">
      <c r="A8" s="66"/>
      <c r="B8" s="8"/>
      <c r="C8" s="8"/>
      <c r="D8" s="18"/>
      <c r="E8" s="17"/>
      <c r="F8" s="80" t="s">
        <v>36</v>
      </c>
      <c r="G8" s="2"/>
      <c r="H8" s="2"/>
      <c r="I8" s="2"/>
      <c r="J8" s="2"/>
      <c r="K8" s="2"/>
    </row>
    <row r="9" spans="1:11" ht="22.5" customHeight="1" x14ac:dyDescent="0.25">
      <c r="A9" s="66" t="s">
        <v>11</v>
      </c>
      <c r="B9" s="8"/>
      <c r="C9" s="8"/>
      <c r="D9" s="12"/>
      <c r="E9" s="8" t="s">
        <v>47</v>
      </c>
      <c r="F9" s="80"/>
      <c r="G9" s="2"/>
      <c r="H9" s="2"/>
      <c r="I9" s="2"/>
      <c r="J9" s="2"/>
      <c r="K9" s="2"/>
    </row>
    <row r="10" spans="1:11" ht="24.75" x14ac:dyDescent="0.25">
      <c r="A10" s="66" t="s">
        <v>37</v>
      </c>
      <c r="B10" s="8"/>
      <c r="C10" s="8"/>
      <c r="D10" s="12"/>
      <c r="E10" s="8" t="s">
        <v>48</v>
      </c>
      <c r="F10" s="38" t="s">
        <v>100</v>
      </c>
      <c r="G10" s="2"/>
      <c r="H10" s="2"/>
      <c r="I10" s="2"/>
      <c r="J10" s="2"/>
      <c r="K10" s="2"/>
    </row>
    <row r="11" spans="1:11" ht="14.25" x14ac:dyDescent="0.2">
      <c r="A11" s="37" t="s">
        <v>0</v>
      </c>
      <c r="B11" s="8"/>
      <c r="C11" s="8"/>
      <c r="D11" s="13" t="e">
        <f>B59</f>
        <v>#DIV/0!</v>
      </c>
      <c r="E11" s="19" t="s">
        <v>52</v>
      </c>
      <c r="F11" s="33"/>
    </row>
    <row r="12" spans="1:11" ht="15.75" thickBot="1" x14ac:dyDescent="0.3">
      <c r="A12" s="40" t="s">
        <v>1</v>
      </c>
      <c r="B12" s="8"/>
      <c r="C12" s="8"/>
      <c r="D12" s="57" t="e">
        <f>D7-D9-D10-D11</f>
        <v>#DIV/0!</v>
      </c>
      <c r="E12" s="8" t="s">
        <v>49</v>
      </c>
      <c r="F12" s="33"/>
    </row>
    <row r="13" spans="1:11" ht="13.5" thickTop="1" x14ac:dyDescent="0.2">
      <c r="A13" s="41"/>
      <c r="B13" s="8"/>
      <c r="C13" s="8"/>
      <c r="D13" s="20"/>
      <c r="E13" s="21"/>
      <c r="F13" s="33"/>
    </row>
    <row r="14" spans="1:11" x14ac:dyDescent="0.2">
      <c r="A14" s="42"/>
      <c r="B14" s="8"/>
      <c r="C14" s="8"/>
      <c r="D14" s="8"/>
      <c r="E14" s="8"/>
      <c r="F14" s="33"/>
      <c r="G14" s="11"/>
    </row>
    <row r="15" spans="1:11" x14ac:dyDescent="0.2">
      <c r="A15" s="35" t="s">
        <v>15</v>
      </c>
      <c r="B15" s="22"/>
      <c r="C15" s="22"/>
      <c r="D15" s="22"/>
      <c r="E15" s="22"/>
      <c r="F15" s="36" t="s">
        <v>16</v>
      </c>
    </row>
    <row r="16" spans="1:11" ht="14.25" x14ac:dyDescent="0.2">
      <c r="A16" s="43" t="s">
        <v>2</v>
      </c>
      <c r="B16" s="8"/>
      <c r="C16" s="8"/>
      <c r="D16" s="8"/>
      <c r="E16" s="8"/>
      <c r="F16" s="38"/>
    </row>
    <row r="17" spans="1:8" ht="24" x14ac:dyDescent="0.2">
      <c r="A17" s="37" t="s">
        <v>21</v>
      </c>
      <c r="B17" s="8"/>
      <c r="C17" s="8"/>
      <c r="D17" s="12"/>
      <c r="E17" s="8" t="s">
        <v>53</v>
      </c>
      <c r="F17" s="38" t="s">
        <v>45</v>
      </c>
    </row>
    <row r="18" spans="1:8" ht="36" x14ac:dyDescent="0.2">
      <c r="A18" s="37" t="s">
        <v>22</v>
      </c>
      <c r="B18" s="8"/>
      <c r="C18" s="8"/>
      <c r="D18" s="12"/>
      <c r="E18" s="8" t="s">
        <v>54</v>
      </c>
      <c r="F18" s="38" t="s">
        <v>55</v>
      </c>
    </row>
    <row r="19" spans="1:8" ht="14.25" x14ac:dyDescent="0.2">
      <c r="A19" s="37" t="s">
        <v>3</v>
      </c>
      <c r="B19" s="8"/>
      <c r="C19" s="8"/>
      <c r="D19" s="13">
        <f>SUM(D17:D18)</f>
        <v>0</v>
      </c>
      <c r="E19" s="8" t="s">
        <v>56</v>
      </c>
      <c r="F19" s="33"/>
    </row>
    <row r="20" spans="1:8" ht="24" x14ac:dyDescent="0.2">
      <c r="A20" s="37" t="s">
        <v>23</v>
      </c>
      <c r="B20" s="8"/>
      <c r="C20" s="8"/>
      <c r="D20" s="23"/>
      <c r="E20" s="8"/>
      <c r="F20" s="38" t="s">
        <v>42</v>
      </c>
    </row>
    <row r="21" spans="1:8" ht="14.25" x14ac:dyDescent="0.2">
      <c r="A21" s="37" t="s">
        <v>24</v>
      </c>
      <c r="B21" s="8"/>
      <c r="C21" s="8"/>
      <c r="D21" s="63">
        <f>D19*D20</f>
        <v>0</v>
      </c>
      <c r="E21" s="8" t="s">
        <v>57</v>
      </c>
      <c r="F21" s="33"/>
    </row>
    <row r="22" spans="1:8" ht="14.25" x14ac:dyDescent="0.2">
      <c r="A22" s="37" t="s">
        <v>13</v>
      </c>
      <c r="B22" s="8"/>
      <c r="C22" s="8"/>
      <c r="D22" s="24"/>
      <c r="E22" s="8"/>
      <c r="F22" s="33"/>
    </row>
    <row r="23" spans="1:8" ht="19.5" customHeight="1" x14ac:dyDescent="0.2">
      <c r="A23" s="39" t="s">
        <v>25</v>
      </c>
      <c r="B23" s="12"/>
      <c r="C23" s="8"/>
      <c r="D23" s="24"/>
      <c r="E23" s="8" t="s">
        <v>58</v>
      </c>
      <c r="F23" s="81" t="s">
        <v>38</v>
      </c>
    </row>
    <row r="24" spans="1:8" ht="14.25" x14ac:dyDescent="0.2">
      <c r="A24" s="44"/>
      <c r="B24" s="25"/>
      <c r="C24" s="8"/>
      <c r="D24" s="24"/>
      <c r="E24" s="8"/>
      <c r="F24" s="81"/>
    </row>
    <row r="25" spans="1:8" ht="14.25" x14ac:dyDescent="0.2">
      <c r="A25" s="39" t="s">
        <v>26</v>
      </c>
      <c r="B25" s="12"/>
      <c r="C25" s="8"/>
      <c r="D25" s="26"/>
      <c r="E25" s="8" t="s">
        <v>59</v>
      </c>
      <c r="F25" s="38" t="s">
        <v>17</v>
      </c>
    </row>
    <row r="26" spans="1:8" ht="21" customHeight="1" x14ac:dyDescent="0.2">
      <c r="A26" s="39" t="s">
        <v>27</v>
      </c>
      <c r="B26" s="63">
        <f>(B23+B25)/2</f>
        <v>0</v>
      </c>
      <c r="C26" s="8"/>
      <c r="D26" s="13">
        <f>B26</f>
        <v>0</v>
      </c>
      <c r="E26" s="8" t="s">
        <v>60</v>
      </c>
      <c r="F26" s="33"/>
    </row>
    <row r="27" spans="1:8" ht="24" customHeight="1" thickBot="1" x14ac:dyDescent="0.3">
      <c r="A27" s="45" t="s">
        <v>28</v>
      </c>
      <c r="B27" s="8"/>
      <c r="C27" s="8"/>
      <c r="D27" s="64">
        <f>D21+D26</f>
        <v>0</v>
      </c>
      <c r="E27" s="19" t="s">
        <v>61</v>
      </c>
      <c r="F27" s="33"/>
    </row>
    <row r="28" spans="1:8" ht="14.25" x14ac:dyDescent="0.2">
      <c r="A28" s="37"/>
      <c r="B28" s="8"/>
      <c r="C28" s="8"/>
      <c r="D28" s="24"/>
      <c r="E28" s="8"/>
      <c r="F28" s="33"/>
    </row>
    <row r="29" spans="1:8" ht="14.25" x14ac:dyDescent="0.2">
      <c r="A29" s="39" t="s">
        <v>68</v>
      </c>
      <c r="B29" s="27"/>
      <c r="C29" s="8" t="s">
        <v>62</v>
      </c>
      <c r="D29" s="13">
        <f>D27*B29</f>
        <v>0</v>
      </c>
      <c r="E29" s="8" t="s">
        <v>65</v>
      </c>
      <c r="F29" s="33"/>
    </row>
    <row r="30" spans="1:8" ht="14.25" x14ac:dyDescent="0.2">
      <c r="A30" s="39" t="s">
        <v>69</v>
      </c>
      <c r="B30" s="27"/>
      <c r="C30" s="8" t="s">
        <v>63</v>
      </c>
      <c r="D30" s="13">
        <f>D27*B30</f>
        <v>0</v>
      </c>
      <c r="E30" s="8" t="s">
        <v>66</v>
      </c>
      <c r="F30" s="33"/>
    </row>
    <row r="31" spans="1:8" ht="14.25" x14ac:dyDescent="0.2">
      <c r="A31" s="39" t="s">
        <v>70</v>
      </c>
      <c r="B31" s="27"/>
      <c r="C31" s="8" t="s">
        <v>64</v>
      </c>
      <c r="D31" s="54">
        <f>D27*B31</f>
        <v>0</v>
      </c>
      <c r="E31" s="8" t="s">
        <v>67</v>
      </c>
      <c r="F31" s="33"/>
      <c r="G31" s="3"/>
      <c r="H31" s="4"/>
    </row>
    <row r="32" spans="1:8" ht="14.25" x14ac:dyDescent="0.2">
      <c r="A32" s="46"/>
      <c r="B32" s="9"/>
      <c r="C32" s="8"/>
      <c r="D32" s="13">
        <f>SUM(D29:D31)</f>
        <v>0</v>
      </c>
      <c r="E32" s="8"/>
      <c r="F32" s="33"/>
    </row>
    <row r="33" spans="1:7" x14ac:dyDescent="0.2">
      <c r="A33" s="46"/>
      <c r="B33" s="9"/>
      <c r="C33" s="8"/>
      <c r="D33" s="28"/>
      <c r="E33" s="8"/>
      <c r="F33" s="33"/>
    </row>
    <row r="34" spans="1:7" x14ac:dyDescent="0.2">
      <c r="A34" s="46"/>
      <c r="B34" s="9"/>
      <c r="C34" s="8"/>
      <c r="D34" s="8"/>
      <c r="E34" s="8"/>
      <c r="F34" s="33"/>
      <c r="G34" s="11"/>
    </row>
    <row r="35" spans="1:7" x14ac:dyDescent="0.2">
      <c r="A35" s="35" t="s">
        <v>4</v>
      </c>
      <c r="B35" s="22"/>
      <c r="C35" s="22"/>
      <c r="D35" s="22"/>
      <c r="E35" s="22"/>
      <c r="F35" s="36" t="s">
        <v>16</v>
      </c>
      <c r="G35" s="11"/>
    </row>
    <row r="36" spans="1:7" ht="15" x14ac:dyDescent="0.25">
      <c r="A36" s="73" t="s">
        <v>72</v>
      </c>
      <c r="B36" s="8"/>
      <c r="C36" s="8"/>
      <c r="D36" s="60" t="e">
        <f>D12/D31</f>
        <v>#DIV/0!</v>
      </c>
      <c r="E36" s="19" t="s">
        <v>71</v>
      </c>
      <c r="F36" s="33"/>
    </row>
    <row r="37" spans="1:7" x14ac:dyDescent="0.2">
      <c r="A37" s="41"/>
      <c r="B37" s="8"/>
      <c r="C37" s="8"/>
      <c r="D37" s="29"/>
      <c r="E37" s="8"/>
      <c r="F37" s="33"/>
    </row>
    <row r="38" spans="1:7" ht="24.75" x14ac:dyDescent="0.25">
      <c r="A38" s="73" t="s">
        <v>74</v>
      </c>
      <c r="B38" s="30" t="s">
        <v>9</v>
      </c>
      <c r="C38" s="21"/>
      <c r="D38" s="61"/>
      <c r="E38" s="8" t="s">
        <v>73</v>
      </c>
      <c r="F38" s="47" t="s">
        <v>39</v>
      </c>
    </row>
    <row r="39" spans="1:7" ht="14.25" x14ac:dyDescent="0.2">
      <c r="A39" s="48"/>
      <c r="B39" s="8"/>
      <c r="C39" s="8"/>
      <c r="D39" s="8"/>
      <c r="E39" s="8"/>
      <c r="F39" s="67"/>
    </row>
    <row r="40" spans="1:7" ht="15" x14ac:dyDescent="0.25">
      <c r="A40" s="73" t="s">
        <v>8</v>
      </c>
      <c r="B40" s="8"/>
      <c r="C40" s="8"/>
      <c r="D40" s="62" t="e">
        <f>D36-D38</f>
        <v>#DIV/0!</v>
      </c>
      <c r="E40" s="19" t="s">
        <v>75</v>
      </c>
      <c r="F40" s="67"/>
    </row>
    <row r="41" spans="1:7" x14ac:dyDescent="0.2">
      <c r="A41" s="49"/>
      <c r="B41" s="8"/>
      <c r="C41" s="8"/>
      <c r="D41" s="8"/>
      <c r="E41" s="8"/>
      <c r="F41" s="33"/>
      <c r="G41" s="11"/>
    </row>
    <row r="42" spans="1:7" x14ac:dyDescent="0.2">
      <c r="A42" s="35" t="s">
        <v>5</v>
      </c>
      <c r="B42" s="22"/>
      <c r="C42" s="22"/>
      <c r="D42" s="22"/>
      <c r="E42" s="22"/>
      <c r="F42" s="36" t="s">
        <v>16</v>
      </c>
    </row>
    <row r="43" spans="1:7" x14ac:dyDescent="0.2">
      <c r="A43" s="49"/>
      <c r="B43" s="8"/>
      <c r="C43" s="8"/>
      <c r="D43" s="8"/>
      <c r="E43" s="8"/>
      <c r="F43" s="33"/>
    </row>
    <row r="44" spans="1:7" ht="14.25" x14ac:dyDescent="0.2">
      <c r="A44" s="39" t="s">
        <v>29</v>
      </c>
      <c r="B44" s="13">
        <f>D29</f>
        <v>0</v>
      </c>
      <c r="C44" s="8" t="s">
        <v>76</v>
      </c>
      <c r="D44" s="31" t="e">
        <f>B44/B46</f>
        <v>#DIV/0!</v>
      </c>
      <c r="E44" s="8" t="s">
        <v>77</v>
      </c>
      <c r="F44" s="33"/>
    </row>
    <row r="45" spans="1:7" ht="14.25" x14ac:dyDescent="0.2">
      <c r="A45" s="39" t="s">
        <v>30</v>
      </c>
      <c r="B45" s="54">
        <f>D30</f>
        <v>0</v>
      </c>
      <c r="C45" s="8" t="s">
        <v>78</v>
      </c>
      <c r="D45" s="59" t="e">
        <f>B45/B46</f>
        <v>#DIV/0!</v>
      </c>
      <c r="E45" s="8" t="s">
        <v>79</v>
      </c>
      <c r="F45" s="33"/>
    </row>
    <row r="46" spans="1:7" ht="15" x14ac:dyDescent="0.25">
      <c r="A46" s="50"/>
      <c r="B46" s="13">
        <f>SUM(B44:B45)</f>
        <v>0</v>
      </c>
      <c r="C46" s="8" t="s">
        <v>80</v>
      </c>
      <c r="D46" s="31" t="e">
        <f>SUM(D44:D45)</f>
        <v>#DIV/0!</v>
      </c>
      <c r="E46" s="8" t="s">
        <v>81</v>
      </c>
      <c r="F46" s="33"/>
    </row>
    <row r="47" spans="1:7" ht="15" x14ac:dyDescent="0.25">
      <c r="A47" s="50"/>
      <c r="B47" s="26"/>
      <c r="C47" s="24"/>
      <c r="D47" s="24"/>
      <c r="E47" s="8"/>
      <c r="F47" s="33"/>
    </row>
    <row r="48" spans="1:7" ht="24" x14ac:dyDescent="0.2">
      <c r="A48" s="39" t="s">
        <v>82</v>
      </c>
      <c r="B48" s="14"/>
      <c r="C48" s="8" t="s">
        <v>85</v>
      </c>
      <c r="D48" s="31" t="e">
        <f>D44*B48</f>
        <v>#DIV/0!</v>
      </c>
      <c r="E48" s="8" t="s">
        <v>87</v>
      </c>
      <c r="F48" s="38" t="s">
        <v>40</v>
      </c>
    </row>
    <row r="49" spans="1:6" ht="24" x14ac:dyDescent="0.2">
      <c r="A49" s="39" t="s">
        <v>83</v>
      </c>
      <c r="B49" s="14"/>
      <c r="C49" s="8" t="s">
        <v>86</v>
      </c>
      <c r="D49" s="59" t="e">
        <f>D45*B49</f>
        <v>#DIV/0!</v>
      </c>
      <c r="E49" s="8" t="s">
        <v>88</v>
      </c>
      <c r="F49" s="38" t="s">
        <v>41</v>
      </c>
    </row>
    <row r="50" spans="1:6" ht="14.25" x14ac:dyDescent="0.2">
      <c r="A50" s="39" t="s">
        <v>84</v>
      </c>
      <c r="B50" s="32"/>
      <c r="C50" s="24"/>
      <c r="D50" s="31" t="e">
        <f>SUM(D48:D49)</f>
        <v>#DIV/0!</v>
      </c>
      <c r="E50" s="8" t="s">
        <v>89</v>
      </c>
      <c r="F50" s="33"/>
    </row>
    <row r="51" spans="1:6" ht="15" x14ac:dyDescent="0.25">
      <c r="A51" s="51"/>
      <c r="B51" s="24"/>
      <c r="C51" s="24"/>
      <c r="D51" s="24"/>
      <c r="E51" s="8"/>
      <c r="F51" s="33"/>
    </row>
    <row r="52" spans="1:6" ht="14.25" x14ac:dyDescent="0.2">
      <c r="A52" s="39" t="s">
        <v>31</v>
      </c>
      <c r="B52" s="13">
        <f>B46</f>
        <v>0</v>
      </c>
      <c r="C52" s="24" t="s">
        <v>90</v>
      </c>
      <c r="D52" s="24"/>
      <c r="E52" s="8"/>
      <c r="F52" s="33"/>
    </row>
    <row r="53" spans="1:6" ht="14.25" x14ac:dyDescent="0.2">
      <c r="A53" s="39" t="s">
        <v>91</v>
      </c>
      <c r="B53" s="55" t="e">
        <f>D50</f>
        <v>#DIV/0!</v>
      </c>
      <c r="C53" s="8" t="s">
        <v>92</v>
      </c>
      <c r="D53" s="24"/>
      <c r="E53" s="8"/>
      <c r="F53" s="33"/>
    </row>
    <row r="54" spans="1:6" ht="14.25" x14ac:dyDescent="0.2">
      <c r="A54" s="58" t="s">
        <v>19</v>
      </c>
      <c r="B54" s="13" t="e">
        <f>B52*B53</f>
        <v>#DIV/0!</v>
      </c>
      <c r="C54" s="8" t="s">
        <v>93</v>
      </c>
      <c r="D54" s="8"/>
      <c r="E54" s="8"/>
      <c r="F54" s="33"/>
    </row>
    <row r="55" spans="1:6" ht="14.25" x14ac:dyDescent="0.2">
      <c r="A55" s="58" t="s">
        <v>6</v>
      </c>
      <c r="B55" s="56"/>
      <c r="C55" s="8" t="s">
        <v>94</v>
      </c>
      <c r="D55" s="8"/>
      <c r="E55" s="8"/>
      <c r="F55" s="69" t="s">
        <v>12</v>
      </c>
    </row>
    <row r="56" spans="1:6" ht="14.25" x14ac:dyDescent="0.2">
      <c r="A56" s="58" t="s">
        <v>20</v>
      </c>
      <c r="B56" s="13" t="e">
        <f>B54-B55</f>
        <v>#DIV/0!</v>
      </c>
      <c r="C56" s="8" t="s">
        <v>95</v>
      </c>
      <c r="D56" s="8"/>
      <c r="E56" s="8"/>
      <c r="F56" s="70"/>
    </row>
    <row r="57" spans="1:6" ht="14.25" customHeight="1" x14ac:dyDescent="0.2">
      <c r="A57" s="52" t="s">
        <v>32</v>
      </c>
      <c r="B57" s="14"/>
      <c r="C57" s="8" t="s">
        <v>96</v>
      </c>
      <c r="D57" s="24"/>
      <c r="E57" s="8"/>
      <c r="F57" s="72" t="s">
        <v>44</v>
      </c>
    </row>
    <row r="58" spans="1:6" ht="14.25" x14ac:dyDescent="0.2">
      <c r="A58" s="52" t="s">
        <v>7</v>
      </c>
      <c r="B58" s="54" t="e">
        <f>-B56*B57</f>
        <v>#DIV/0!</v>
      </c>
      <c r="C58" s="8" t="s">
        <v>97</v>
      </c>
      <c r="D58" s="24"/>
      <c r="E58" s="8"/>
      <c r="F58" s="71" t="s">
        <v>43</v>
      </c>
    </row>
    <row r="59" spans="1:6" ht="15" x14ac:dyDescent="0.25">
      <c r="A59" s="40" t="s">
        <v>5</v>
      </c>
      <c r="B59" s="13" t="e">
        <f>B56+B58</f>
        <v>#DIV/0!</v>
      </c>
      <c r="C59" s="8" t="s">
        <v>98</v>
      </c>
      <c r="D59" s="24"/>
      <c r="E59" s="8"/>
      <c r="F59" s="70"/>
    </row>
    <row r="60" spans="1:6" ht="14.25" x14ac:dyDescent="0.2">
      <c r="A60" s="53"/>
      <c r="B60" s="10"/>
      <c r="C60" s="10"/>
      <c r="D60" s="10"/>
      <c r="E60" s="10"/>
      <c r="F60" s="68"/>
    </row>
    <row r="62" spans="1:6" ht="12.75" customHeight="1" x14ac:dyDescent="0.25">
      <c r="B62" s="5"/>
      <c r="C62" s="5"/>
      <c r="D62" s="5"/>
    </row>
    <row r="63" spans="1:6" ht="13.5" customHeight="1" x14ac:dyDescent="0.25">
      <c r="A63" s="5"/>
      <c r="B63" s="5"/>
      <c r="C63" s="5"/>
      <c r="D63" s="5"/>
    </row>
    <row r="65" spans="1:4" s="1" customFormat="1" ht="12.75" customHeight="1" x14ac:dyDescent="0.25">
      <c r="A65" s="6"/>
      <c r="B65" s="6"/>
      <c r="C65" s="6"/>
      <c r="D65" s="6"/>
    </row>
    <row r="66" spans="1:4" s="1" customFormat="1" ht="18" customHeight="1" x14ac:dyDescent="0.25">
      <c r="A66" s="6"/>
      <c r="B66" s="6"/>
      <c r="C66" s="6"/>
      <c r="D66" s="6"/>
    </row>
    <row r="74" spans="1:4" s="1" customFormat="1" ht="108" customHeight="1" x14ac:dyDescent="0.2"/>
    <row r="75" spans="1:4" s="1" customFormat="1" ht="108" customHeight="1" x14ac:dyDescent="0.2"/>
    <row r="81" s="1" customFormat="1" ht="72" customHeight="1" x14ac:dyDescent="0.2"/>
    <row r="83" s="1" customFormat="1" ht="276" customHeight="1" x14ac:dyDescent="0.2"/>
  </sheetData>
  <mergeCells count="4">
    <mergeCell ref="A1:F1"/>
    <mergeCell ref="A4:F4"/>
    <mergeCell ref="F8:F9"/>
    <mergeCell ref="F23:F24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zoomScaleNormal="100" workbookViewId="0">
      <selection activeCell="J11" sqref="J11:J12"/>
    </sheetView>
  </sheetViews>
  <sheetFormatPr defaultRowHeight="12.75" x14ac:dyDescent="0.2"/>
  <cols>
    <col min="1" max="1" width="50.85546875" style="1" customWidth="1"/>
    <col min="2" max="2" width="15.7109375" style="1" customWidth="1"/>
    <col min="3" max="3" width="9.7109375" style="1" bestFit="1" customWidth="1"/>
    <col min="4" max="4" width="15.7109375" style="1" customWidth="1"/>
    <col min="5" max="5" width="14.140625" style="1" bestFit="1" customWidth="1"/>
    <col min="6" max="6" width="45.7109375" style="7" customWidth="1"/>
    <col min="7" max="7" width="9.140625" style="1"/>
    <col min="8" max="8" width="10.28515625" style="1" bestFit="1" customWidth="1"/>
    <col min="9" max="16384" width="9.140625" style="1"/>
  </cols>
  <sheetData>
    <row r="1" spans="1:11" ht="18" x14ac:dyDescent="0.25">
      <c r="A1" s="74" t="s">
        <v>33</v>
      </c>
      <c r="B1" s="75"/>
      <c r="C1" s="75"/>
      <c r="D1" s="75"/>
      <c r="E1" s="75"/>
      <c r="F1" s="76"/>
    </row>
    <row r="2" spans="1:11" x14ac:dyDescent="0.2">
      <c r="A2" s="65" t="s">
        <v>10</v>
      </c>
      <c r="B2" s="11"/>
      <c r="C2" s="11"/>
      <c r="D2" s="11"/>
      <c r="E2" s="11"/>
      <c r="F2" s="33"/>
    </row>
    <row r="3" spans="1:11" x14ac:dyDescent="0.2">
      <c r="A3" s="65" t="s">
        <v>99</v>
      </c>
      <c r="B3" s="11"/>
      <c r="C3" s="11"/>
      <c r="D3" s="11"/>
      <c r="E3" s="11"/>
      <c r="F3" s="33"/>
    </row>
    <row r="4" spans="1:11" ht="21" customHeight="1" x14ac:dyDescent="0.25">
      <c r="A4" s="77" t="s">
        <v>18</v>
      </c>
      <c r="B4" s="78"/>
      <c r="C4" s="78"/>
      <c r="D4" s="78"/>
      <c r="E4" s="78"/>
      <c r="F4" s="79"/>
    </row>
    <row r="5" spans="1:11" ht="12.75" customHeight="1" x14ac:dyDescent="0.25">
      <c r="A5" s="34"/>
      <c r="B5" s="11"/>
      <c r="C5" s="11"/>
      <c r="D5" s="2"/>
      <c r="E5" s="2"/>
      <c r="F5" s="33"/>
      <c r="G5" s="2"/>
      <c r="H5" s="2"/>
      <c r="I5" s="2"/>
      <c r="J5" s="2"/>
      <c r="K5" s="2"/>
    </row>
    <row r="6" spans="1:11" ht="12.75" customHeight="1" x14ac:dyDescent="0.25">
      <c r="A6" s="35" t="s">
        <v>14</v>
      </c>
      <c r="B6" s="15"/>
      <c r="C6" s="15"/>
      <c r="D6" s="16"/>
      <c r="E6" s="16"/>
      <c r="F6" s="36" t="s">
        <v>16</v>
      </c>
      <c r="G6" s="2"/>
      <c r="H6" s="2"/>
      <c r="I6" s="2"/>
      <c r="J6" s="2"/>
      <c r="K6" s="2"/>
    </row>
    <row r="7" spans="1:11" ht="36.75" x14ac:dyDescent="0.25">
      <c r="A7" s="37" t="s">
        <v>51</v>
      </c>
      <c r="B7" s="8"/>
      <c r="C7" s="8"/>
      <c r="D7" s="12">
        <v>1000000</v>
      </c>
      <c r="E7" s="17" t="s">
        <v>46</v>
      </c>
      <c r="F7" s="38" t="s">
        <v>50</v>
      </c>
      <c r="G7" s="2"/>
      <c r="H7" s="2"/>
      <c r="I7" s="2"/>
      <c r="J7" s="2"/>
      <c r="K7" s="2"/>
    </row>
    <row r="8" spans="1:11" ht="13.5" customHeight="1" x14ac:dyDescent="0.25">
      <c r="A8" s="66"/>
      <c r="B8" s="8"/>
      <c r="C8" s="8"/>
      <c r="D8" s="18"/>
      <c r="E8" s="17"/>
      <c r="F8" s="80" t="s">
        <v>36</v>
      </c>
      <c r="G8" s="2"/>
      <c r="H8" s="2"/>
      <c r="I8" s="2"/>
      <c r="J8" s="2"/>
      <c r="K8" s="2"/>
    </row>
    <row r="9" spans="1:11" ht="22.5" customHeight="1" x14ac:dyDescent="0.25">
      <c r="A9" s="66" t="s">
        <v>11</v>
      </c>
      <c r="B9" s="8"/>
      <c r="C9" s="8"/>
      <c r="D9" s="12">
        <v>201376</v>
      </c>
      <c r="E9" s="8" t="s">
        <v>47</v>
      </c>
      <c r="F9" s="80"/>
      <c r="G9" s="2"/>
      <c r="H9" s="2"/>
      <c r="I9" s="2"/>
      <c r="J9" s="2"/>
      <c r="K9" s="2"/>
    </row>
    <row r="10" spans="1:11" ht="24.75" x14ac:dyDescent="0.25">
      <c r="A10" s="66" t="s">
        <v>37</v>
      </c>
      <c r="B10" s="8"/>
      <c r="C10" s="8"/>
      <c r="D10" s="12">
        <v>122089</v>
      </c>
      <c r="E10" s="8" t="s">
        <v>48</v>
      </c>
      <c r="F10" s="38" t="s">
        <v>100</v>
      </c>
      <c r="G10" s="2"/>
      <c r="H10" s="2"/>
      <c r="I10" s="2"/>
      <c r="J10" s="2"/>
      <c r="K10" s="2"/>
    </row>
    <row r="11" spans="1:11" ht="14.25" x14ac:dyDescent="0.2">
      <c r="A11" s="37" t="s">
        <v>0</v>
      </c>
      <c r="B11" s="8"/>
      <c r="C11" s="8"/>
      <c r="D11" s="13">
        <f>B59</f>
        <v>244151.21106321964</v>
      </c>
      <c r="E11" s="19" t="s">
        <v>52</v>
      </c>
      <c r="F11" s="33"/>
    </row>
    <row r="12" spans="1:11" ht="15.75" thickBot="1" x14ac:dyDescent="0.3">
      <c r="A12" s="40" t="s">
        <v>1</v>
      </c>
      <c r="B12" s="8"/>
      <c r="C12" s="8"/>
      <c r="D12" s="57">
        <f>D7-D9-D10-D11</f>
        <v>432383.78893678036</v>
      </c>
      <c r="E12" s="8" t="s">
        <v>49</v>
      </c>
      <c r="F12" s="33"/>
    </row>
    <row r="13" spans="1:11" ht="13.5" thickTop="1" x14ac:dyDescent="0.2">
      <c r="A13" s="41"/>
      <c r="B13" s="8"/>
      <c r="C13" s="8"/>
      <c r="D13" s="20"/>
      <c r="E13" s="21"/>
      <c r="F13" s="33"/>
    </row>
    <row r="14" spans="1:11" x14ac:dyDescent="0.2">
      <c r="A14" s="42"/>
      <c r="B14" s="8"/>
      <c r="C14" s="8"/>
      <c r="D14" s="8"/>
      <c r="E14" s="8"/>
      <c r="F14" s="33"/>
      <c r="G14" s="11"/>
    </row>
    <row r="15" spans="1:11" x14ac:dyDescent="0.2">
      <c r="A15" s="35" t="s">
        <v>15</v>
      </c>
      <c r="B15" s="22"/>
      <c r="C15" s="22"/>
      <c r="D15" s="22"/>
      <c r="E15" s="22"/>
      <c r="F15" s="36" t="s">
        <v>16</v>
      </c>
    </row>
    <row r="16" spans="1:11" ht="14.25" x14ac:dyDescent="0.2">
      <c r="A16" s="43" t="s">
        <v>2</v>
      </c>
      <c r="B16" s="8"/>
      <c r="C16" s="8"/>
      <c r="D16" s="8"/>
      <c r="E16" s="8"/>
      <c r="F16" s="38"/>
    </row>
    <row r="17" spans="1:8" ht="24" x14ac:dyDescent="0.2">
      <c r="A17" s="37" t="s">
        <v>21</v>
      </c>
      <c r="B17" s="8"/>
      <c r="C17" s="8"/>
      <c r="D17" s="12">
        <v>18767759</v>
      </c>
      <c r="E17" s="8" t="s">
        <v>53</v>
      </c>
      <c r="F17" s="38" t="s">
        <v>45</v>
      </c>
    </row>
    <row r="18" spans="1:8" ht="36" x14ac:dyDescent="0.2">
      <c r="A18" s="37" t="s">
        <v>22</v>
      </c>
      <c r="B18" s="8"/>
      <c r="C18" s="8"/>
      <c r="D18" s="12">
        <f>2379697-104775</f>
        <v>2274922</v>
      </c>
      <c r="E18" s="8" t="s">
        <v>54</v>
      </c>
      <c r="F18" s="38" t="s">
        <v>55</v>
      </c>
    </row>
    <row r="19" spans="1:8" ht="14.25" x14ac:dyDescent="0.2">
      <c r="A19" s="37" t="s">
        <v>3</v>
      </c>
      <c r="B19" s="8"/>
      <c r="C19" s="8"/>
      <c r="D19" s="13">
        <f>SUM(D17:D18)</f>
        <v>21042681</v>
      </c>
      <c r="E19" s="8" t="s">
        <v>56</v>
      </c>
      <c r="F19" s="33"/>
    </row>
    <row r="20" spans="1:8" ht="24" x14ac:dyDescent="0.2">
      <c r="A20" s="37" t="s">
        <v>23</v>
      </c>
      <c r="B20" s="8"/>
      <c r="C20" s="8"/>
      <c r="D20" s="23">
        <v>0.13</v>
      </c>
      <c r="E20" s="8"/>
      <c r="F20" s="38" t="s">
        <v>42</v>
      </c>
    </row>
    <row r="21" spans="1:8" ht="14.25" x14ac:dyDescent="0.2">
      <c r="A21" s="37" t="s">
        <v>24</v>
      </c>
      <c r="B21" s="8"/>
      <c r="C21" s="8"/>
      <c r="D21" s="63">
        <f>D19*D20</f>
        <v>2735548.5300000003</v>
      </c>
      <c r="E21" s="8" t="s">
        <v>57</v>
      </c>
      <c r="F21" s="33"/>
    </row>
    <row r="22" spans="1:8" ht="14.25" x14ac:dyDescent="0.2">
      <c r="A22" s="37" t="s">
        <v>13</v>
      </c>
      <c r="B22" s="8"/>
      <c r="C22" s="8"/>
      <c r="D22" s="24"/>
      <c r="E22" s="8"/>
      <c r="F22" s="33"/>
    </row>
    <row r="23" spans="1:8" ht="19.5" customHeight="1" x14ac:dyDescent="0.2">
      <c r="A23" s="39" t="s">
        <v>25</v>
      </c>
      <c r="B23" s="12">
        <v>10639786</v>
      </c>
      <c r="C23" s="8"/>
      <c r="D23" s="24"/>
      <c r="E23" s="8" t="s">
        <v>58</v>
      </c>
      <c r="F23" s="81" t="s">
        <v>38</v>
      </c>
    </row>
    <row r="24" spans="1:8" ht="14.25" x14ac:dyDescent="0.2">
      <c r="A24" s="44"/>
      <c r="B24" s="25"/>
      <c r="C24" s="8"/>
      <c r="D24" s="24"/>
      <c r="E24" s="8"/>
      <c r="F24" s="81"/>
    </row>
    <row r="25" spans="1:8" ht="14.25" x14ac:dyDescent="0.2">
      <c r="A25" s="39" t="s">
        <v>26</v>
      </c>
      <c r="B25" s="12">
        <v>12308944</v>
      </c>
      <c r="C25" s="8"/>
      <c r="D25" s="26"/>
      <c r="E25" s="8" t="s">
        <v>59</v>
      </c>
      <c r="F25" s="38" t="s">
        <v>17</v>
      </c>
    </row>
    <row r="26" spans="1:8" ht="21" customHeight="1" x14ac:dyDescent="0.2">
      <c r="A26" s="39" t="s">
        <v>27</v>
      </c>
      <c r="B26" s="63">
        <f>(B23+B25)/2</f>
        <v>11474365</v>
      </c>
      <c r="C26" s="8"/>
      <c r="D26" s="13">
        <f>B26</f>
        <v>11474365</v>
      </c>
      <c r="E26" s="8" t="s">
        <v>60</v>
      </c>
      <c r="F26" s="33"/>
    </row>
    <row r="27" spans="1:8" ht="24" customHeight="1" thickBot="1" x14ac:dyDescent="0.3">
      <c r="A27" s="45" t="s">
        <v>28</v>
      </c>
      <c r="B27" s="8"/>
      <c r="C27" s="8"/>
      <c r="D27" s="64">
        <f>D21+D26</f>
        <v>14209913.530000001</v>
      </c>
      <c r="E27" s="19" t="s">
        <v>61</v>
      </c>
      <c r="F27" s="33"/>
    </row>
    <row r="28" spans="1:8" ht="14.25" x14ac:dyDescent="0.2">
      <c r="A28" s="37"/>
      <c r="B28" s="8"/>
      <c r="C28" s="8"/>
      <c r="D28" s="24"/>
      <c r="E28" s="8"/>
      <c r="F28" s="33"/>
    </row>
    <row r="29" spans="1:8" ht="14.25" x14ac:dyDescent="0.2">
      <c r="A29" s="39" t="s">
        <v>68</v>
      </c>
      <c r="B29" s="27">
        <v>0.04</v>
      </c>
      <c r="C29" s="8" t="s">
        <v>62</v>
      </c>
      <c r="D29" s="13">
        <f>D27*B29</f>
        <v>568396.54120000009</v>
      </c>
      <c r="E29" s="8" t="s">
        <v>65</v>
      </c>
      <c r="F29" s="33"/>
    </row>
    <row r="30" spans="1:8" ht="14.25" x14ac:dyDescent="0.2">
      <c r="A30" s="39" t="s">
        <v>69</v>
      </c>
      <c r="B30" s="27">
        <v>0.56000000000000005</v>
      </c>
      <c r="C30" s="8" t="s">
        <v>63</v>
      </c>
      <c r="D30" s="13">
        <f>D27*B30</f>
        <v>7957551.5768000018</v>
      </c>
      <c r="E30" s="8" t="s">
        <v>66</v>
      </c>
      <c r="F30" s="33"/>
    </row>
    <row r="31" spans="1:8" ht="14.25" x14ac:dyDescent="0.2">
      <c r="A31" s="39" t="s">
        <v>70</v>
      </c>
      <c r="B31" s="27">
        <v>0.4</v>
      </c>
      <c r="C31" s="8" t="s">
        <v>64</v>
      </c>
      <c r="D31" s="54">
        <f>D27*B31</f>
        <v>5683965.4120000005</v>
      </c>
      <c r="E31" s="8" t="s">
        <v>67</v>
      </c>
      <c r="F31" s="33"/>
      <c r="G31" s="3"/>
      <c r="H31" s="4"/>
    </row>
    <row r="32" spans="1:8" ht="14.25" x14ac:dyDescent="0.2">
      <c r="A32" s="46"/>
      <c r="B32" s="9"/>
      <c r="C32" s="8"/>
      <c r="D32" s="13">
        <f>SUM(D29:D31)</f>
        <v>14209913.530000003</v>
      </c>
      <c r="E32" s="8"/>
      <c r="F32" s="33"/>
    </row>
    <row r="33" spans="1:7" x14ac:dyDescent="0.2">
      <c r="A33" s="46"/>
      <c r="B33" s="9"/>
      <c r="C33" s="8"/>
      <c r="D33" s="28"/>
      <c r="E33" s="8"/>
      <c r="F33" s="33"/>
    </row>
    <row r="34" spans="1:7" x14ac:dyDescent="0.2">
      <c r="A34" s="46"/>
      <c r="B34" s="9"/>
      <c r="C34" s="8"/>
      <c r="D34" s="8"/>
      <c r="E34" s="8"/>
      <c r="F34" s="33"/>
      <c r="G34" s="11"/>
    </row>
    <row r="35" spans="1:7" x14ac:dyDescent="0.2">
      <c r="A35" s="35" t="s">
        <v>4</v>
      </c>
      <c r="B35" s="22"/>
      <c r="C35" s="22"/>
      <c r="D35" s="22"/>
      <c r="E35" s="22"/>
      <c r="F35" s="36" t="s">
        <v>16</v>
      </c>
      <c r="G35" s="11"/>
    </row>
    <row r="36" spans="1:7" ht="15" x14ac:dyDescent="0.25">
      <c r="A36" s="73" t="s">
        <v>72</v>
      </c>
      <c r="B36" s="8"/>
      <c r="C36" s="8"/>
      <c r="D36" s="60">
        <f>D12/D31</f>
        <v>7.6070798746229309E-2</v>
      </c>
      <c r="E36" s="19" t="s">
        <v>71</v>
      </c>
      <c r="F36" s="33"/>
    </row>
    <row r="37" spans="1:7" x14ac:dyDescent="0.2">
      <c r="A37" s="41"/>
      <c r="B37" s="8"/>
      <c r="C37" s="8"/>
      <c r="D37" s="29"/>
      <c r="E37" s="8"/>
      <c r="F37" s="33"/>
    </row>
    <row r="38" spans="1:7" ht="24.75" x14ac:dyDescent="0.25">
      <c r="A38" s="73" t="s">
        <v>74</v>
      </c>
      <c r="B38" s="30" t="s">
        <v>9</v>
      </c>
      <c r="C38" s="21"/>
      <c r="D38" s="61">
        <v>8.0100000000000005E-2</v>
      </c>
      <c r="E38" s="8" t="s">
        <v>73</v>
      </c>
      <c r="F38" s="47" t="s">
        <v>39</v>
      </c>
    </row>
    <row r="39" spans="1:7" ht="14.25" x14ac:dyDescent="0.2">
      <c r="A39" s="48"/>
      <c r="B39" s="8"/>
      <c r="C39" s="8"/>
      <c r="D39" s="8"/>
      <c r="E39" s="8"/>
      <c r="F39" s="67"/>
    </row>
    <row r="40" spans="1:7" ht="15" x14ac:dyDescent="0.25">
      <c r="A40" s="73" t="s">
        <v>8</v>
      </c>
      <c r="B40" s="8"/>
      <c r="C40" s="8"/>
      <c r="D40" s="62">
        <f>D36-D38</f>
        <v>-4.029201253770695E-3</v>
      </c>
      <c r="E40" s="19" t="s">
        <v>75</v>
      </c>
      <c r="F40" s="67"/>
    </row>
    <row r="41" spans="1:7" x14ac:dyDescent="0.2">
      <c r="A41" s="49"/>
      <c r="B41" s="8"/>
      <c r="C41" s="8"/>
      <c r="D41" s="8"/>
      <c r="E41" s="8"/>
      <c r="F41" s="33"/>
      <c r="G41" s="11"/>
    </row>
    <row r="42" spans="1:7" x14ac:dyDescent="0.2">
      <c r="A42" s="35" t="s">
        <v>5</v>
      </c>
      <c r="B42" s="22"/>
      <c r="C42" s="22"/>
      <c r="D42" s="22"/>
      <c r="E42" s="22"/>
      <c r="F42" s="36" t="s">
        <v>16</v>
      </c>
    </row>
    <row r="43" spans="1:7" x14ac:dyDescent="0.2">
      <c r="A43" s="49"/>
      <c r="B43" s="8"/>
      <c r="C43" s="8"/>
      <c r="D43" s="8"/>
      <c r="E43" s="8"/>
      <c r="F43" s="33"/>
    </row>
    <row r="44" spans="1:7" ht="14.25" x14ac:dyDescent="0.2">
      <c r="A44" s="39" t="s">
        <v>29</v>
      </c>
      <c r="B44" s="13">
        <f>D29</f>
        <v>568396.54120000009</v>
      </c>
      <c r="C44" s="8" t="s">
        <v>76</v>
      </c>
      <c r="D44" s="31">
        <f>B44/B46</f>
        <v>6.6666666666666652E-2</v>
      </c>
      <c r="E44" s="8" t="s">
        <v>77</v>
      </c>
      <c r="F44" s="33"/>
    </row>
    <row r="45" spans="1:7" ht="14.25" x14ac:dyDescent="0.2">
      <c r="A45" s="39" t="s">
        <v>30</v>
      </c>
      <c r="B45" s="54">
        <f>D30</f>
        <v>7957551.5768000018</v>
      </c>
      <c r="C45" s="8" t="s">
        <v>78</v>
      </c>
      <c r="D45" s="59">
        <f>B45/B46</f>
        <v>0.93333333333333324</v>
      </c>
      <c r="E45" s="8" t="s">
        <v>79</v>
      </c>
      <c r="F45" s="33"/>
    </row>
    <row r="46" spans="1:7" ht="15" x14ac:dyDescent="0.25">
      <c r="A46" s="50"/>
      <c r="B46" s="13">
        <f>SUM(B44:B45)</f>
        <v>8525948.1180000026</v>
      </c>
      <c r="C46" s="8" t="s">
        <v>80</v>
      </c>
      <c r="D46" s="31">
        <f>SUM(D44:D45)</f>
        <v>0.99999999999999989</v>
      </c>
      <c r="E46" s="8" t="s">
        <v>81</v>
      </c>
      <c r="F46" s="33"/>
    </row>
    <row r="47" spans="1:7" ht="15" x14ac:dyDescent="0.25">
      <c r="A47" s="50"/>
      <c r="B47" s="26"/>
      <c r="C47" s="24"/>
      <c r="D47" s="24"/>
      <c r="E47" s="8"/>
      <c r="F47" s="33"/>
    </row>
    <row r="48" spans="1:7" ht="24" x14ac:dyDescent="0.2">
      <c r="A48" s="39" t="s">
        <v>82</v>
      </c>
      <c r="B48" s="14">
        <v>2.0799999999999999E-2</v>
      </c>
      <c r="C48" s="8" t="s">
        <v>85</v>
      </c>
      <c r="D48" s="31">
        <f>D44*B48</f>
        <v>1.3866666666666663E-3</v>
      </c>
      <c r="E48" s="8" t="s">
        <v>87</v>
      </c>
      <c r="F48" s="38" t="s">
        <v>40</v>
      </c>
    </row>
    <row r="49" spans="1:6" ht="24" x14ac:dyDescent="0.2">
      <c r="A49" s="39" t="s">
        <v>83</v>
      </c>
      <c r="B49" s="14">
        <v>6.0499999999999998E-2</v>
      </c>
      <c r="C49" s="8" t="s">
        <v>86</v>
      </c>
      <c r="D49" s="59">
        <f>D45*B49</f>
        <v>5.6466666666666658E-2</v>
      </c>
      <c r="E49" s="8" t="s">
        <v>88</v>
      </c>
      <c r="F49" s="38" t="s">
        <v>41</v>
      </c>
    </row>
    <row r="50" spans="1:6" ht="14.25" x14ac:dyDescent="0.2">
      <c r="A50" s="39" t="s">
        <v>84</v>
      </c>
      <c r="B50" s="32"/>
      <c r="C50" s="24"/>
      <c r="D50" s="31">
        <f>SUM(D48:D49)</f>
        <v>5.7853333333333326E-2</v>
      </c>
      <c r="E50" s="8" t="s">
        <v>89</v>
      </c>
      <c r="F50" s="33"/>
    </row>
    <row r="51" spans="1:6" ht="15" x14ac:dyDescent="0.25">
      <c r="A51" s="51"/>
      <c r="B51" s="24"/>
      <c r="C51" s="24"/>
      <c r="D51" s="24"/>
      <c r="E51" s="8"/>
      <c r="F51" s="33"/>
    </row>
    <row r="52" spans="1:6" ht="14.25" x14ac:dyDescent="0.2">
      <c r="A52" s="39" t="s">
        <v>31</v>
      </c>
      <c r="B52" s="13">
        <f>B46</f>
        <v>8525948.1180000026</v>
      </c>
      <c r="C52" s="24" t="s">
        <v>90</v>
      </c>
      <c r="D52" s="24"/>
      <c r="E52" s="8"/>
      <c r="F52" s="33"/>
    </row>
    <row r="53" spans="1:6" ht="14.25" x14ac:dyDescent="0.2">
      <c r="A53" s="39" t="s">
        <v>91</v>
      </c>
      <c r="B53" s="55">
        <f>D50</f>
        <v>5.7853333333333326E-2</v>
      </c>
      <c r="C53" s="8" t="s">
        <v>92</v>
      </c>
      <c r="D53" s="24"/>
      <c r="E53" s="8"/>
      <c r="F53" s="33"/>
    </row>
    <row r="54" spans="1:6" ht="14.25" x14ac:dyDescent="0.2">
      <c r="A54" s="58" t="s">
        <v>19</v>
      </c>
      <c r="B54" s="13">
        <f>B52*B53</f>
        <v>493254.51845336007</v>
      </c>
      <c r="C54" s="8" t="s">
        <v>93</v>
      </c>
      <c r="D54" s="8"/>
      <c r="E54" s="8"/>
      <c r="F54" s="33"/>
    </row>
    <row r="55" spans="1:6" ht="14.25" x14ac:dyDescent="0.2">
      <c r="A55" s="58" t="s">
        <v>6</v>
      </c>
      <c r="B55" s="56">
        <v>161076</v>
      </c>
      <c r="C55" s="8" t="s">
        <v>94</v>
      </c>
      <c r="D55" s="8"/>
      <c r="E55" s="8"/>
      <c r="F55" s="69" t="s">
        <v>12</v>
      </c>
    </row>
    <row r="56" spans="1:6" ht="14.25" x14ac:dyDescent="0.2">
      <c r="A56" s="58" t="s">
        <v>20</v>
      </c>
      <c r="B56" s="13">
        <f>B54-B55</f>
        <v>332178.51845336007</v>
      </c>
      <c r="C56" s="8" t="s">
        <v>95</v>
      </c>
      <c r="D56" s="8"/>
      <c r="E56" s="8"/>
      <c r="F56" s="70"/>
    </row>
    <row r="57" spans="1:6" ht="14.25" customHeight="1" x14ac:dyDescent="0.2">
      <c r="A57" s="52" t="s">
        <v>32</v>
      </c>
      <c r="B57" s="14">
        <v>0.26500000000000001</v>
      </c>
      <c r="C57" s="8" t="s">
        <v>96</v>
      </c>
      <c r="D57" s="24"/>
      <c r="E57" s="8"/>
      <c r="F57" s="72" t="s">
        <v>44</v>
      </c>
    </row>
    <row r="58" spans="1:6" ht="14.25" x14ac:dyDescent="0.2">
      <c r="A58" s="52" t="s">
        <v>7</v>
      </c>
      <c r="B58" s="54">
        <f>-B56*B57</f>
        <v>-88027.307390140428</v>
      </c>
      <c r="C58" s="8" t="s">
        <v>97</v>
      </c>
      <c r="D58" s="24"/>
      <c r="E58" s="8"/>
      <c r="F58" s="71" t="s">
        <v>43</v>
      </c>
    </row>
    <row r="59" spans="1:6" ht="15" x14ac:dyDescent="0.25">
      <c r="A59" s="40" t="s">
        <v>5</v>
      </c>
      <c r="B59" s="13">
        <f>B56+B58</f>
        <v>244151.21106321964</v>
      </c>
      <c r="C59" s="8" t="s">
        <v>98</v>
      </c>
      <c r="D59" s="24"/>
      <c r="E59" s="8"/>
      <c r="F59" s="70"/>
    </row>
    <row r="60" spans="1:6" ht="14.25" x14ac:dyDescent="0.2">
      <c r="A60" s="53"/>
      <c r="B60" s="10"/>
      <c r="C60" s="10"/>
      <c r="D60" s="10"/>
      <c r="E60" s="10"/>
      <c r="F60" s="68"/>
    </row>
    <row r="62" spans="1:6" ht="12.75" customHeight="1" x14ac:dyDescent="0.25">
      <c r="B62" s="5"/>
      <c r="C62" s="5"/>
      <c r="D62" s="5"/>
    </row>
    <row r="63" spans="1:6" ht="13.5" customHeight="1" x14ac:dyDescent="0.25">
      <c r="A63" s="5"/>
      <c r="B63" s="5"/>
      <c r="C63" s="5"/>
      <c r="D63" s="5"/>
    </row>
    <row r="65" spans="1:4" s="1" customFormat="1" ht="12.75" customHeight="1" x14ac:dyDescent="0.25">
      <c r="A65" s="6"/>
      <c r="B65" s="6"/>
      <c r="C65" s="6"/>
      <c r="D65" s="6"/>
    </row>
    <row r="66" spans="1:4" s="1" customFormat="1" ht="18" customHeight="1" x14ac:dyDescent="0.25">
      <c r="A66" s="6"/>
      <c r="B66" s="6"/>
      <c r="C66" s="6"/>
      <c r="D66" s="6"/>
    </row>
    <row r="74" spans="1:4" s="1" customFormat="1" ht="108" customHeight="1" x14ac:dyDescent="0.2"/>
    <row r="75" spans="1:4" s="1" customFormat="1" ht="108" customHeight="1" x14ac:dyDescent="0.2"/>
    <row r="81" s="1" customFormat="1" ht="72" customHeight="1" x14ac:dyDescent="0.2"/>
    <row r="83" s="1" customFormat="1" ht="276" customHeight="1" x14ac:dyDescent="0.2"/>
  </sheetData>
  <mergeCells count="4">
    <mergeCell ref="A1:F1"/>
    <mergeCell ref="A4:F4"/>
    <mergeCell ref="F8:F9"/>
    <mergeCell ref="F23:F24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ROE(template)</vt:lpstr>
      <vt:lpstr>ROE(example)</vt:lpstr>
      <vt:lpstr>'ROE(example)'!Print_Area</vt:lpstr>
      <vt:lpstr>'ROE(template)'!Print_Area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winthoej</dc:creator>
  <cp:lastModifiedBy>Anshula Ohri</cp:lastModifiedBy>
  <cp:lastPrinted>2015-04-17T14:23:19Z</cp:lastPrinted>
  <dcterms:created xsi:type="dcterms:W3CDTF">2012-02-07T14:42:36Z</dcterms:created>
  <dcterms:modified xsi:type="dcterms:W3CDTF">2015-04-17T14:42:05Z</dcterms:modified>
</cp:coreProperties>
</file>