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2021 CoS Models\2021 Completed Models\"/>
    </mc:Choice>
  </mc:AlternateContent>
  <bookViews>
    <workbookView xWindow="278" yWindow="-128" windowWidth="28208" windowHeight="7298" tabRatio="78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calcMode="manual"/>
</workbook>
</file>

<file path=xl/calcChain.xml><?xml version="1.0" encoding="utf-8"?>
<calcChain xmlns="http://schemas.openxmlformats.org/spreadsheetml/2006/main">
  <c r="V237" i="47" l="1"/>
  <c r="W237" i="47"/>
  <c r="W236" i="47"/>
  <c r="M237" i="47"/>
  <c r="H20" i="43"/>
  <c r="H19" i="43"/>
  <c r="E43" i="43"/>
  <c r="E84" i="43"/>
  <c r="F84" i="43"/>
  <c r="G84" i="43"/>
  <c r="H84" i="43"/>
  <c r="I84" i="43"/>
  <c r="J84" i="43"/>
  <c r="K84" i="43"/>
  <c r="L84" i="43"/>
  <c r="M84" i="43"/>
  <c r="N84" i="43"/>
  <c r="O84" i="43"/>
  <c r="P84" i="43"/>
  <c r="Q84" i="43"/>
  <c r="D84" i="43"/>
  <c r="V236" i="47"/>
  <c r="U236" i="47"/>
  <c r="T236" i="47"/>
  <c r="S236" i="47"/>
  <c r="R236" i="47"/>
  <c r="Q236" i="47"/>
  <c r="P236" i="47"/>
  <c r="O236" i="47"/>
  <c r="N236" i="47"/>
  <c r="M236" i="47"/>
  <c r="L236" i="47"/>
  <c r="K236" i="47"/>
  <c r="J236" i="47"/>
  <c r="I236" i="47"/>
  <c r="V235" i="47"/>
  <c r="U235" i="47"/>
  <c r="T235" i="47"/>
  <c r="S235" i="47"/>
  <c r="R235" i="47"/>
  <c r="Q235" i="47"/>
  <c r="P235" i="47"/>
  <c r="O235" i="47"/>
  <c r="N235" i="47"/>
  <c r="M235" i="47"/>
  <c r="L235" i="47"/>
  <c r="K235" i="47"/>
  <c r="J235" i="47"/>
  <c r="I235" i="47"/>
  <c r="W235" i="47" s="1"/>
  <c r="V234" i="47"/>
  <c r="U234" i="47"/>
  <c r="T234" i="47"/>
  <c r="S234" i="47"/>
  <c r="R234" i="47"/>
  <c r="Q234" i="47"/>
  <c r="P234" i="47"/>
  <c r="O234" i="47"/>
  <c r="N234" i="47"/>
  <c r="M234" i="47"/>
  <c r="L234" i="47"/>
  <c r="K234" i="47"/>
  <c r="J234" i="47"/>
  <c r="I234" i="47"/>
  <c r="V233" i="47"/>
  <c r="U233" i="47"/>
  <c r="T233" i="47"/>
  <c r="S233" i="47"/>
  <c r="R233" i="47"/>
  <c r="Q233" i="47"/>
  <c r="P233" i="47"/>
  <c r="O233" i="47"/>
  <c r="N233" i="47"/>
  <c r="M233" i="47"/>
  <c r="L233" i="47"/>
  <c r="K233" i="47"/>
  <c r="J233" i="47"/>
  <c r="I233" i="47"/>
  <c r="W233" i="47" s="1"/>
  <c r="V232" i="47"/>
  <c r="U232" i="47"/>
  <c r="T232" i="47"/>
  <c r="S232" i="47"/>
  <c r="R232" i="47"/>
  <c r="Q232" i="47"/>
  <c r="P232" i="47"/>
  <c r="O232" i="47"/>
  <c r="N232" i="47"/>
  <c r="M232" i="47"/>
  <c r="L232" i="47"/>
  <c r="K232" i="47"/>
  <c r="W232" i="47" s="1"/>
  <c r="J232" i="47"/>
  <c r="I232" i="47"/>
  <c r="V231" i="47"/>
  <c r="U231" i="47"/>
  <c r="T231" i="47"/>
  <c r="S231" i="47"/>
  <c r="R231" i="47"/>
  <c r="Q231" i="47"/>
  <c r="P231" i="47"/>
  <c r="O231" i="47"/>
  <c r="N231" i="47"/>
  <c r="M231" i="47"/>
  <c r="L231" i="47"/>
  <c r="K231" i="47"/>
  <c r="J231" i="47"/>
  <c r="I231" i="47"/>
  <c r="W231" i="47" s="1"/>
  <c r="V230" i="47"/>
  <c r="U230" i="47"/>
  <c r="T230" i="47"/>
  <c r="S230" i="47"/>
  <c r="R230" i="47"/>
  <c r="Q230" i="47"/>
  <c r="P230" i="47"/>
  <c r="O230" i="47"/>
  <c r="N230" i="47"/>
  <c r="M230" i="47"/>
  <c r="L230" i="47"/>
  <c r="K230" i="47"/>
  <c r="J230" i="47"/>
  <c r="I230" i="47"/>
  <c r="V229" i="47"/>
  <c r="U229" i="47"/>
  <c r="T229" i="47"/>
  <c r="S229" i="47"/>
  <c r="R229" i="47"/>
  <c r="Q229" i="47"/>
  <c r="P229" i="47"/>
  <c r="O229" i="47"/>
  <c r="N229" i="47"/>
  <c r="M229" i="47"/>
  <c r="L229" i="47"/>
  <c r="K229" i="47"/>
  <c r="J229" i="47"/>
  <c r="I229" i="47"/>
  <c r="V228" i="47"/>
  <c r="U228" i="47"/>
  <c r="T228" i="47"/>
  <c r="S228" i="47"/>
  <c r="R228" i="47"/>
  <c r="Q228" i="47"/>
  <c r="P228" i="47"/>
  <c r="O228" i="47"/>
  <c r="N228" i="47"/>
  <c r="M228" i="47"/>
  <c r="L228" i="47"/>
  <c r="K228" i="47"/>
  <c r="W228" i="47" s="1"/>
  <c r="J228" i="47"/>
  <c r="I228" i="47"/>
  <c r="V227" i="47"/>
  <c r="U227" i="47"/>
  <c r="T227" i="47"/>
  <c r="S227" i="47"/>
  <c r="R227" i="47"/>
  <c r="Q227" i="47"/>
  <c r="P227" i="47"/>
  <c r="O227" i="47"/>
  <c r="N227" i="47"/>
  <c r="M227" i="47"/>
  <c r="L227" i="47"/>
  <c r="K227" i="47"/>
  <c r="J227" i="47"/>
  <c r="I227" i="47"/>
  <c r="W227" i="47" s="1"/>
  <c r="V226" i="47"/>
  <c r="U226" i="47"/>
  <c r="T226" i="47"/>
  <c r="S226" i="47"/>
  <c r="R226" i="47"/>
  <c r="Q226" i="47"/>
  <c r="P226" i="47"/>
  <c r="O226" i="47"/>
  <c r="N226" i="47"/>
  <c r="M226" i="47"/>
  <c r="L226" i="47"/>
  <c r="K226" i="47"/>
  <c r="J226" i="47"/>
  <c r="I226" i="47"/>
  <c r="V225" i="47"/>
  <c r="U225" i="47"/>
  <c r="T225" i="47"/>
  <c r="S225" i="47"/>
  <c r="R225" i="47"/>
  <c r="Q225" i="47"/>
  <c r="P225" i="47"/>
  <c r="O225" i="47"/>
  <c r="N225" i="47"/>
  <c r="M225" i="47"/>
  <c r="L225" i="47"/>
  <c r="K225" i="47"/>
  <c r="J225" i="47"/>
  <c r="I225" i="47"/>
  <c r="V221" i="47"/>
  <c r="U221" i="47"/>
  <c r="T221" i="47"/>
  <c r="S221" i="47"/>
  <c r="R221" i="47"/>
  <c r="Q221" i="47"/>
  <c r="P221" i="47"/>
  <c r="O221" i="47"/>
  <c r="N221" i="47"/>
  <c r="M221" i="47"/>
  <c r="L221" i="47"/>
  <c r="K221" i="47"/>
  <c r="W221" i="47" s="1"/>
  <c r="J221" i="47"/>
  <c r="I221" i="47"/>
  <c r="V220" i="47"/>
  <c r="U220" i="47"/>
  <c r="T220" i="47"/>
  <c r="S220" i="47"/>
  <c r="R220" i="47"/>
  <c r="Q220" i="47"/>
  <c r="P220" i="47"/>
  <c r="O220" i="47"/>
  <c r="N220" i="47"/>
  <c r="M220" i="47"/>
  <c r="L220" i="47"/>
  <c r="K220" i="47"/>
  <c r="J220" i="47"/>
  <c r="I220" i="47"/>
  <c r="V219" i="47"/>
  <c r="U219" i="47"/>
  <c r="T219" i="47"/>
  <c r="S219" i="47"/>
  <c r="R219" i="47"/>
  <c r="Q219" i="47"/>
  <c r="P219" i="47"/>
  <c r="O219" i="47"/>
  <c r="N219" i="47"/>
  <c r="M219" i="47"/>
  <c r="L219" i="47"/>
  <c r="K219" i="47"/>
  <c r="J219" i="47"/>
  <c r="I219" i="47"/>
  <c r="V218" i="47"/>
  <c r="U218" i="47"/>
  <c r="T218" i="47"/>
  <c r="S218" i="47"/>
  <c r="R218" i="47"/>
  <c r="Q218" i="47"/>
  <c r="P218" i="47"/>
  <c r="O218" i="47"/>
  <c r="N218" i="47"/>
  <c r="M218" i="47"/>
  <c r="L218" i="47"/>
  <c r="K218" i="47"/>
  <c r="J218" i="47"/>
  <c r="I218" i="47"/>
  <c r="W218" i="47" s="1"/>
  <c r="V217" i="47"/>
  <c r="U217" i="47"/>
  <c r="T217" i="47"/>
  <c r="S217" i="47"/>
  <c r="R217" i="47"/>
  <c r="Q217" i="47"/>
  <c r="P217" i="47"/>
  <c r="O217" i="47"/>
  <c r="N217" i="47"/>
  <c r="M217" i="47"/>
  <c r="L217" i="47"/>
  <c r="K217" i="47"/>
  <c r="W217" i="47" s="1"/>
  <c r="J217" i="47"/>
  <c r="I217" i="47"/>
  <c r="V216" i="47"/>
  <c r="U216" i="47"/>
  <c r="T216" i="47"/>
  <c r="S216" i="47"/>
  <c r="R216" i="47"/>
  <c r="Q216" i="47"/>
  <c r="P216" i="47"/>
  <c r="O216" i="47"/>
  <c r="N216" i="47"/>
  <c r="M216" i="47"/>
  <c r="L216" i="47"/>
  <c r="K216" i="47"/>
  <c r="J216" i="47"/>
  <c r="I216" i="47"/>
  <c r="V215" i="47"/>
  <c r="U215" i="47"/>
  <c r="T215" i="47"/>
  <c r="S215" i="47"/>
  <c r="R215" i="47"/>
  <c r="Q215" i="47"/>
  <c r="P215" i="47"/>
  <c r="O215" i="47"/>
  <c r="N215" i="47"/>
  <c r="M215" i="47"/>
  <c r="L215" i="47"/>
  <c r="K215" i="47"/>
  <c r="J215" i="47"/>
  <c r="I215" i="47"/>
  <c r="V214" i="47"/>
  <c r="U214" i="47"/>
  <c r="T214" i="47"/>
  <c r="S214" i="47"/>
  <c r="R214" i="47"/>
  <c r="Q214" i="47"/>
  <c r="P214" i="47"/>
  <c r="O214" i="47"/>
  <c r="N214" i="47"/>
  <c r="M214" i="47"/>
  <c r="L214" i="47"/>
  <c r="K214" i="47"/>
  <c r="J214" i="47"/>
  <c r="I214" i="47"/>
  <c r="W214" i="47" s="1"/>
  <c r="V213" i="47"/>
  <c r="U213" i="47"/>
  <c r="T213" i="47"/>
  <c r="S213" i="47"/>
  <c r="R213" i="47"/>
  <c r="Q213" i="47"/>
  <c r="P213" i="47"/>
  <c r="O213" i="47"/>
  <c r="N213" i="47"/>
  <c r="M213" i="47"/>
  <c r="L213" i="47"/>
  <c r="K213" i="47"/>
  <c r="W213" i="47" s="1"/>
  <c r="J213" i="47"/>
  <c r="I213" i="47"/>
  <c r="V212" i="47"/>
  <c r="U212" i="47"/>
  <c r="T212" i="47"/>
  <c r="S212" i="47"/>
  <c r="R212" i="47"/>
  <c r="Q212" i="47"/>
  <c r="P212" i="47"/>
  <c r="O212" i="47"/>
  <c r="N212" i="47"/>
  <c r="M212" i="47"/>
  <c r="L212" i="47"/>
  <c r="K212" i="47"/>
  <c r="J212" i="47"/>
  <c r="I212" i="47"/>
  <c r="V211" i="47"/>
  <c r="U211" i="47"/>
  <c r="T211" i="47"/>
  <c r="S211" i="47"/>
  <c r="R211" i="47"/>
  <c r="Q211" i="47"/>
  <c r="P211" i="47"/>
  <c r="O211" i="47"/>
  <c r="N211" i="47"/>
  <c r="M211" i="47"/>
  <c r="L211" i="47"/>
  <c r="K211" i="47"/>
  <c r="J211" i="47"/>
  <c r="I211" i="47"/>
  <c r="V210" i="47"/>
  <c r="U210" i="47"/>
  <c r="U222" i="47" s="1"/>
  <c r="U224" i="47" s="1"/>
  <c r="U237" i="47" s="1"/>
  <c r="T210" i="47"/>
  <c r="S210" i="47"/>
  <c r="R210" i="47"/>
  <c r="Q210" i="47"/>
  <c r="Q222" i="47" s="1"/>
  <c r="Q224" i="47" s="1"/>
  <c r="Q237" i="47" s="1"/>
  <c r="P210" i="47"/>
  <c r="O210" i="47"/>
  <c r="N210" i="47"/>
  <c r="M210" i="47"/>
  <c r="M222" i="47" s="1"/>
  <c r="M224" i="47" s="1"/>
  <c r="L210" i="47"/>
  <c r="K210" i="47"/>
  <c r="J210" i="47"/>
  <c r="I210" i="47"/>
  <c r="W209" i="47"/>
  <c r="V209" i="47"/>
  <c r="U209" i="47"/>
  <c r="T209" i="47"/>
  <c r="S209" i="47"/>
  <c r="R209" i="47"/>
  <c r="Q209" i="47"/>
  <c r="P209" i="47"/>
  <c r="O209" i="47"/>
  <c r="N209" i="47"/>
  <c r="M209" i="47"/>
  <c r="L209" i="47"/>
  <c r="K209" i="47"/>
  <c r="J209" i="47"/>
  <c r="I209" i="47"/>
  <c r="R84" i="43" l="1"/>
  <c r="R85" i="43" s="1"/>
  <c r="W226" i="47"/>
  <c r="W229" i="47"/>
  <c r="W230" i="47"/>
  <c r="W234" i="47"/>
  <c r="W225" i="47"/>
  <c r="J222" i="47"/>
  <c r="J224" i="47" s="1"/>
  <c r="J237" i="47" s="1"/>
  <c r="N222" i="47"/>
  <c r="N224" i="47" s="1"/>
  <c r="N237" i="47" s="1"/>
  <c r="R222" i="47"/>
  <c r="R224" i="47" s="1"/>
  <c r="R237" i="47" s="1"/>
  <c r="V222" i="47"/>
  <c r="V224" i="47" s="1"/>
  <c r="W211" i="47"/>
  <c r="W215" i="47"/>
  <c r="W219" i="47"/>
  <c r="W212" i="47"/>
  <c r="W222" i="47" s="1"/>
  <c r="W224" i="47" s="1"/>
  <c r="W216" i="47"/>
  <c r="W220" i="47"/>
  <c r="K222" i="47"/>
  <c r="K224" i="47" s="1"/>
  <c r="K237" i="47" s="1"/>
  <c r="O222" i="47"/>
  <c r="O224" i="47" s="1"/>
  <c r="O237" i="47" s="1"/>
  <c r="S222" i="47"/>
  <c r="S224" i="47" s="1"/>
  <c r="S237" i="47" s="1"/>
  <c r="L222" i="47"/>
  <c r="L224" i="47" s="1"/>
  <c r="P222" i="47"/>
  <c r="P224" i="47" s="1"/>
  <c r="T222" i="47"/>
  <c r="T224" i="47" s="1"/>
  <c r="W210" i="47"/>
  <c r="L237" i="47"/>
  <c r="P237" i="47"/>
  <c r="T237" i="47"/>
  <c r="I222" i="47"/>
  <c r="I224" i="47" s="1"/>
  <c r="I237" i="47" s="1"/>
  <c r="E31" i="43"/>
  <c r="E30" i="43"/>
  <c r="E29" i="43"/>
  <c r="E42" i="43"/>
  <c r="E41" i="43"/>
  <c r="E40" i="43"/>
  <c r="E39" i="43"/>
  <c r="E38" i="43"/>
  <c r="E37" i="43"/>
  <c r="E36" i="43"/>
  <c r="E35" i="43"/>
  <c r="E34" i="43"/>
  <c r="E33" i="43"/>
  <c r="E32" i="43"/>
  <c r="D85" i="43"/>
  <c r="I198" i="47"/>
  <c r="I195" i="47"/>
  <c r="V206" i="47"/>
  <c r="U206" i="47"/>
  <c r="T206" i="47"/>
  <c r="S206" i="47"/>
  <c r="R206" i="47"/>
  <c r="Q206" i="47"/>
  <c r="P206" i="47"/>
  <c r="O206" i="47"/>
  <c r="N206" i="47"/>
  <c r="M206" i="47"/>
  <c r="L206" i="47"/>
  <c r="K206" i="47"/>
  <c r="J206" i="47"/>
  <c r="I206" i="47"/>
  <c r="V205" i="47"/>
  <c r="U205" i="47"/>
  <c r="T205" i="47"/>
  <c r="S205" i="47"/>
  <c r="R205" i="47"/>
  <c r="Q205" i="47"/>
  <c r="P205" i="47"/>
  <c r="O205" i="47"/>
  <c r="N205" i="47"/>
  <c r="M205" i="47"/>
  <c r="L205" i="47"/>
  <c r="K205" i="47"/>
  <c r="J205" i="47"/>
  <c r="I205" i="47"/>
  <c r="V204" i="47"/>
  <c r="U204" i="47"/>
  <c r="T204" i="47"/>
  <c r="S204" i="47"/>
  <c r="R204" i="47"/>
  <c r="Q204" i="47"/>
  <c r="P204" i="47"/>
  <c r="O204" i="47"/>
  <c r="N204" i="47"/>
  <c r="M204" i="47"/>
  <c r="L204" i="47"/>
  <c r="K204" i="47"/>
  <c r="J204" i="47"/>
  <c r="I204" i="47"/>
  <c r="V203" i="47"/>
  <c r="U203" i="47"/>
  <c r="T203" i="47"/>
  <c r="S203" i="47"/>
  <c r="R203" i="47"/>
  <c r="Q203" i="47"/>
  <c r="P203" i="47"/>
  <c r="O203" i="47"/>
  <c r="N203" i="47"/>
  <c r="M203" i="47"/>
  <c r="L203" i="47"/>
  <c r="K203" i="47"/>
  <c r="J203" i="47"/>
  <c r="I203" i="47"/>
  <c r="V202" i="47"/>
  <c r="U202" i="47"/>
  <c r="T202" i="47"/>
  <c r="S202" i="47"/>
  <c r="R202" i="47"/>
  <c r="Q202" i="47"/>
  <c r="P202" i="47"/>
  <c r="O202" i="47"/>
  <c r="N202" i="47"/>
  <c r="M202" i="47"/>
  <c r="L202" i="47"/>
  <c r="K202" i="47"/>
  <c r="J202" i="47"/>
  <c r="I202" i="47"/>
  <c r="V201" i="47"/>
  <c r="U201" i="47"/>
  <c r="T201" i="47"/>
  <c r="S201" i="47"/>
  <c r="R201" i="47"/>
  <c r="Q201" i="47"/>
  <c r="P201" i="47"/>
  <c r="O201" i="47"/>
  <c r="N201" i="47"/>
  <c r="M201" i="47"/>
  <c r="L201" i="47"/>
  <c r="K201" i="47"/>
  <c r="J201" i="47"/>
  <c r="I201" i="47"/>
  <c r="V200" i="47"/>
  <c r="U200" i="47"/>
  <c r="T200" i="47"/>
  <c r="S200" i="47"/>
  <c r="R200" i="47"/>
  <c r="Q200" i="47"/>
  <c r="P200" i="47"/>
  <c r="O200" i="47"/>
  <c r="N200" i="47"/>
  <c r="M200" i="47"/>
  <c r="L200" i="47"/>
  <c r="K200" i="47"/>
  <c r="J200" i="47"/>
  <c r="I200" i="47"/>
  <c r="V199" i="47"/>
  <c r="U199" i="47"/>
  <c r="T199" i="47"/>
  <c r="S199" i="47"/>
  <c r="R199" i="47"/>
  <c r="Q199" i="47"/>
  <c r="P199" i="47"/>
  <c r="O199" i="47"/>
  <c r="N199" i="47"/>
  <c r="M199" i="47"/>
  <c r="L199" i="47"/>
  <c r="K199" i="47"/>
  <c r="J199" i="47"/>
  <c r="I199" i="47"/>
  <c r="V198" i="47"/>
  <c r="U198" i="47"/>
  <c r="T198" i="47"/>
  <c r="S198" i="47"/>
  <c r="R198" i="47"/>
  <c r="Q198" i="47"/>
  <c r="P198" i="47"/>
  <c r="O198" i="47"/>
  <c r="N198" i="47"/>
  <c r="M198" i="47"/>
  <c r="L198" i="47"/>
  <c r="K198" i="47"/>
  <c r="J198" i="47"/>
  <c r="V197" i="47"/>
  <c r="U197" i="47"/>
  <c r="T197" i="47"/>
  <c r="S197" i="47"/>
  <c r="R197" i="47"/>
  <c r="Q197" i="47"/>
  <c r="P197" i="47"/>
  <c r="O197" i="47"/>
  <c r="N197" i="47"/>
  <c r="M197" i="47"/>
  <c r="L197" i="47"/>
  <c r="K197" i="47"/>
  <c r="J197" i="47"/>
  <c r="I197" i="47"/>
  <c r="V196" i="47"/>
  <c r="U196" i="47"/>
  <c r="T196" i="47"/>
  <c r="S196" i="47"/>
  <c r="R196" i="47"/>
  <c r="Q196" i="47"/>
  <c r="P196" i="47"/>
  <c r="O196" i="47"/>
  <c r="N196" i="47"/>
  <c r="M196" i="47"/>
  <c r="L196" i="47"/>
  <c r="K196" i="47"/>
  <c r="J196" i="47"/>
  <c r="I196" i="47"/>
  <c r="V195" i="47"/>
  <c r="U195" i="47"/>
  <c r="T195" i="47"/>
  <c r="S195" i="47"/>
  <c r="R195" i="47"/>
  <c r="Q195" i="47"/>
  <c r="P195" i="47"/>
  <c r="O195" i="47"/>
  <c r="N195" i="47"/>
  <c r="M195" i="47"/>
  <c r="L195" i="47"/>
  <c r="K195" i="47"/>
  <c r="J195" i="47"/>
  <c r="W195" i="47" s="1"/>
  <c r="I180" i="47"/>
  <c r="V191" i="47"/>
  <c r="U191" i="47"/>
  <c r="T191" i="47"/>
  <c r="S191" i="47"/>
  <c r="R191" i="47"/>
  <c r="Q191" i="47"/>
  <c r="P191" i="47"/>
  <c r="O191" i="47"/>
  <c r="N191" i="47"/>
  <c r="M191" i="47"/>
  <c r="L191" i="47"/>
  <c r="K191" i="47"/>
  <c r="J191" i="47"/>
  <c r="I191" i="47"/>
  <c r="V190" i="47"/>
  <c r="U190" i="47"/>
  <c r="T190" i="47"/>
  <c r="S190" i="47"/>
  <c r="R190" i="47"/>
  <c r="Q190" i="47"/>
  <c r="P190" i="47"/>
  <c r="O190" i="47"/>
  <c r="N190" i="47"/>
  <c r="M190" i="47"/>
  <c r="L190" i="47"/>
  <c r="K190" i="47"/>
  <c r="J190" i="47"/>
  <c r="I190" i="47"/>
  <c r="V189" i="47"/>
  <c r="U189" i="47"/>
  <c r="T189" i="47"/>
  <c r="S189" i="47"/>
  <c r="R189" i="47"/>
  <c r="Q189" i="47"/>
  <c r="P189" i="47"/>
  <c r="O189" i="47"/>
  <c r="N189" i="47"/>
  <c r="M189" i="47"/>
  <c r="L189" i="47"/>
  <c r="K189" i="47"/>
  <c r="J189" i="47"/>
  <c r="I189" i="47"/>
  <c r="W189" i="47" s="1"/>
  <c r="V188" i="47"/>
  <c r="U188" i="47"/>
  <c r="T188" i="47"/>
  <c r="S188" i="47"/>
  <c r="R188" i="47"/>
  <c r="Q188" i="47"/>
  <c r="P188" i="47"/>
  <c r="O188" i="47"/>
  <c r="N188" i="47"/>
  <c r="M188" i="47"/>
  <c r="L188" i="47"/>
  <c r="K188" i="47"/>
  <c r="W188" i="47" s="1"/>
  <c r="J188" i="47"/>
  <c r="I188" i="47"/>
  <c r="V187" i="47"/>
  <c r="U187" i="47"/>
  <c r="T187" i="47"/>
  <c r="S187" i="47"/>
  <c r="R187" i="47"/>
  <c r="Q187" i="47"/>
  <c r="P187" i="47"/>
  <c r="O187" i="47"/>
  <c r="N187" i="47"/>
  <c r="M187" i="47"/>
  <c r="L187" i="47"/>
  <c r="K187" i="47"/>
  <c r="J187" i="47"/>
  <c r="I187" i="47"/>
  <c r="V186" i="47"/>
  <c r="U186" i="47"/>
  <c r="T186" i="47"/>
  <c r="S186" i="47"/>
  <c r="R186" i="47"/>
  <c r="Q186" i="47"/>
  <c r="P186" i="47"/>
  <c r="O186" i="47"/>
  <c r="N186" i="47"/>
  <c r="M186" i="47"/>
  <c r="L186" i="47"/>
  <c r="K186" i="47"/>
  <c r="J186" i="47"/>
  <c r="I186" i="47"/>
  <c r="V185" i="47"/>
  <c r="U185" i="47"/>
  <c r="T185" i="47"/>
  <c r="S185" i="47"/>
  <c r="R185" i="47"/>
  <c r="Q185" i="47"/>
  <c r="P185" i="47"/>
  <c r="O185" i="47"/>
  <c r="N185" i="47"/>
  <c r="M185" i="47"/>
  <c r="L185" i="47"/>
  <c r="K185" i="47"/>
  <c r="J185" i="47"/>
  <c r="I185" i="47"/>
  <c r="W185" i="47" s="1"/>
  <c r="V184" i="47"/>
  <c r="U184" i="47"/>
  <c r="T184" i="47"/>
  <c r="S184" i="47"/>
  <c r="R184" i="47"/>
  <c r="Q184" i="47"/>
  <c r="P184" i="47"/>
  <c r="O184" i="47"/>
  <c r="N184" i="47"/>
  <c r="M184" i="47"/>
  <c r="L184" i="47"/>
  <c r="K184" i="47"/>
  <c r="W184" i="47" s="1"/>
  <c r="J184" i="47"/>
  <c r="I184" i="47"/>
  <c r="V183" i="47"/>
  <c r="U183" i="47"/>
  <c r="T183" i="47"/>
  <c r="S183" i="47"/>
  <c r="R183" i="47"/>
  <c r="Q183" i="47"/>
  <c r="P183" i="47"/>
  <c r="O183" i="47"/>
  <c r="N183" i="47"/>
  <c r="M183" i="47"/>
  <c r="L183" i="47"/>
  <c r="K183" i="47"/>
  <c r="J183" i="47"/>
  <c r="I183" i="47"/>
  <c r="V182" i="47"/>
  <c r="U182" i="47"/>
  <c r="T182" i="47"/>
  <c r="S182" i="47"/>
  <c r="R182" i="47"/>
  <c r="Q182" i="47"/>
  <c r="P182" i="47"/>
  <c r="O182" i="47"/>
  <c r="N182" i="47"/>
  <c r="M182" i="47"/>
  <c r="L182" i="47"/>
  <c r="K182" i="47"/>
  <c r="J182" i="47"/>
  <c r="I182" i="47"/>
  <c r="V181" i="47"/>
  <c r="U181" i="47"/>
  <c r="T181" i="47"/>
  <c r="S181" i="47"/>
  <c r="R181" i="47"/>
  <c r="Q181" i="47"/>
  <c r="P181" i="47"/>
  <c r="O181" i="47"/>
  <c r="N181" i="47"/>
  <c r="M181" i="47"/>
  <c r="L181" i="47"/>
  <c r="K181" i="47"/>
  <c r="J181" i="47"/>
  <c r="I181" i="47"/>
  <c r="W181" i="47" s="1"/>
  <c r="V180" i="47"/>
  <c r="U180" i="47"/>
  <c r="T180" i="47"/>
  <c r="S180" i="47"/>
  <c r="R180" i="47"/>
  <c r="Q180" i="47"/>
  <c r="P180" i="47"/>
  <c r="O180" i="47"/>
  <c r="N180" i="47"/>
  <c r="M180" i="47"/>
  <c r="L180" i="47"/>
  <c r="K180" i="47"/>
  <c r="J180" i="47"/>
  <c r="V165" i="47"/>
  <c r="V164" i="47"/>
  <c r="I168" i="47"/>
  <c r="I167" i="47"/>
  <c r="I166" i="47"/>
  <c r="I165" i="47"/>
  <c r="V176" i="47"/>
  <c r="V175" i="47"/>
  <c r="V174" i="47"/>
  <c r="V173" i="47"/>
  <c r="L172" i="47"/>
  <c r="V172" i="47"/>
  <c r="V171" i="47"/>
  <c r="V170" i="47"/>
  <c r="V169" i="47"/>
  <c r="V168" i="47"/>
  <c r="V167" i="47"/>
  <c r="V166" i="47"/>
  <c r="W164" i="47"/>
  <c r="U164" i="47"/>
  <c r="T164" i="47"/>
  <c r="S164" i="47"/>
  <c r="R164" i="47"/>
  <c r="Q164" i="47"/>
  <c r="P164" i="47"/>
  <c r="O164" i="47"/>
  <c r="N164" i="47"/>
  <c r="M164" i="47"/>
  <c r="L164" i="47"/>
  <c r="K164" i="47"/>
  <c r="J164" i="47"/>
  <c r="I164" i="47"/>
  <c r="I150" i="47"/>
  <c r="W196" i="47" l="1"/>
  <c r="W200" i="47"/>
  <c r="W204" i="47"/>
  <c r="W197" i="47"/>
  <c r="W198" i="47"/>
  <c r="W199" i="47"/>
  <c r="W201" i="47"/>
  <c r="W202" i="47"/>
  <c r="W203" i="47"/>
  <c r="W205" i="47"/>
  <c r="W206" i="47"/>
  <c r="W183" i="47"/>
  <c r="W187" i="47"/>
  <c r="W182" i="47"/>
  <c r="W186" i="47"/>
  <c r="W190" i="47"/>
  <c r="W191" i="47"/>
  <c r="W180" i="47"/>
  <c r="V177" i="47"/>
  <c r="V179" i="47" s="1"/>
  <c r="V192" i="47" s="1"/>
  <c r="V194" i="47" s="1"/>
  <c r="V207" i="47" s="1"/>
  <c r="P165" i="47"/>
  <c r="L166" i="47"/>
  <c r="T166" i="47"/>
  <c r="L167" i="47"/>
  <c r="T168" i="47"/>
  <c r="L169" i="47"/>
  <c r="T169" i="47"/>
  <c r="T170" i="47"/>
  <c r="K165" i="47"/>
  <c r="O165" i="47"/>
  <c r="S165" i="47"/>
  <c r="K166" i="47"/>
  <c r="O166" i="47"/>
  <c r="S166" i="47"/>
  <c r="K167" i="47"/>
  <c r="O167" i="47"/>
  <c r="S167" i="47"/>
  <c r="K168" i="47"/>
  <c r="O168" i="47"/>
  <c r="S168" i="47"/>
  <c r="K169" i="47"/>
  <c r="O169" i="47"/>
  <c r="S169" i="47"/>
  <c r="K170" i="47"/>
  <c r="O170" i="47"/>
  <c r="S170" i="47"/>
  <c r="K171" i="47"/>
  <c r="O171" i="47"/>
  <c r="S171" i="47"/>
  <c r="K172" i="47"/>
  <c r="O172" i="47"/>
  <c r="S172" i="47"/>
  <c r="K173" i="47"/>
  <c r="O173" i="47"/>
  <c r="S173" i="47"/>
  <c r="K174" i="47"/>
  <c r="O174" i="47"/>
  <c r="S174" i="47"/>
  <c r="K175" i="47"/>
  <c r="O175" i="47"/>
  <c r="S175" i="47"/>
  <c r="K176" i="47"/>
  <c r="O176" i="47"/>
  <c r="S176" i="47"/>
  <c r="L165" i="47"/>
  <c r="T165" i="47"/>
  <c r="P166" i="47"/>
  <c r="P167" i="47"/>
  <c r="T167" i="47"/>
  <c r="L168" i="47"/>
  <c r="P168" i="47"/>
  <c r="P169" i="47"/>
  <c r="L170" i="47"/>
  <c r="P170" i="47"/>
  <c r="L171" i="47"/>
  <c r="P171" i="47"/>
  <c r="T171" i="47"/>
  <c r="P172" i="47"/>
  <c r="P173" i="47"/>
  <c r="P174" i="47"/>
  <c r="P176" i="47"/>
  <c r="T176" i="47"/>
  <c r="M165" i="47"/>
  <c r="Q165" i="47"/>
  <c r="U165" i="47"/>
  <c r="M166" i="47"/>
  <c r="Q166" i="47"/>
  <c r="U166" i="47"/>
  <c r="M167" i="47"/>
  <c r="Q167" i="47"/>
  <c r="U167" i="47"/>
  <c r="M168" i="47"/>
  <c r="Q168" i="47"/>
  <c r="U168" i="47"/>
  <c r="I169" i="47"/>
  <c r="M169" i="47"/>
  <c r="Q169" i="47"/>
  <c r="U169" i="47"/>
  <c r="I170" i="47"/>
  <c r="M170" i="47"/>
  <c r="Q170" i="47"/>
  <c r="U170" i="47"/>
  <c r="I171" i="47"/>
  <c r="M171" i="47"/>
  <c r="Q171" i="47"/>
  <c r="U171" i="47"/>
  <c r="I172" i="47"/>
  <c r="M172" i="47"/>
  <c r="Q172" i="47"/>
  <c r="U172" i="47"/>
  <c r="I173" i="47"/>
  <c r="M173" i="47"/>
  <c r="Q173" i="47"/>
  <c r="U173" i="47"/>
  <c r="I174" i="47"/>
  <c r="M174" i="47"/>
  <c r="Q174" i="47"/>
  <c r="U174" i="47"/>
  <c r="I175" i="47"/>
  <c r="M175" i="47"/>
  <c r="Q175" i="47"/>
  <c r="U175" i="47"/>
  <c r="I176" i="47"/>
  <c r="M176" i="47"/>
  <c r="Q176" i="47"/>
  <c r="U176" i="47"/>
  <c r="T172" i="47"/>
  <c r="L173" i="47"/>
  <c r="T173" i="47"/>
  <c r="L174" i="47"/>
  <c r="T174" i="47"/>
  <c r="L175" i="47"/>
  <c r="P175" i="47"/>
  <c r="T175" i="47"/>
  <c r="L176" i="47"/>
  <c r="J165" i="47"/>
  <c r="N165" i="47"/>
  <c r="R165" i="47"/>
  <c r="J166" i="47"/>
  <c r="N166" i="47"/>
  <c r="R166" i="47"/>
  <c r="J167" i="47"/>
  <c r="N167" i="47"/>
  <c r="R167" i="47"/>
  <c r="J168" i="47"/>
  <c r="N168" i="47"/>
  <c r="R168" i="47"/>
  <c r="J169" i="47"/>
  <c r="N169" i="47"/>
  <c r="R169" i="47"/>
  <c r="J170" i="47"/>
  <c r="N170" i="47"/>
  <c r="R170" i="47"/>
  <c r="J171" i="47"/>
  <c r="N171" i="47"/>
  <c r="R171" i="47"/>
  <c r="J172" i="47"/>
  <c r="N172" i="47"/>
  <c r="R172" i="47"/>
  <c r="J173" i="47"/>
  <c r="N173" i="47"/>
  <c r="R173" i="47"/>
  <c r="J174" i="47"/>
  <c r="N174" i="47"/>
  <c r="R174" i="47"/>
  <c r="J175" i="47"/>
  <c r="N175" i="47"/>
  <c r="R175" i="47"/>
  <c r="J176" i="47"/>
  <c r="N176" i="47"/>
  <c r="R176" i="47"/>
  <c r="I177" i="47" l="1"/>
  <c r="I179" i="47" s="1"/>
  <c r="I192" i="47" s="1"/>
  <c r="I194" i="47" s="1"/>
  <c r="I207" i="47" s="1"/>
  <c r="S177" i="47"/>
  <c r="S179" i="47" s="1"/>
  <c r="S192" i="47" s="1"/>
  <c r="S194" i="47" s="1"/>
  <c r="S207" i="47" s="1"/>
  <c r="R177" i="47"/>
  <c r="R179" i="47" s="1"/>
  <c r="R192" i="47" s="1"/>
  <c r="R194" i="47" s="1"/>
  <c r="R207" i="47" s="1"/>
  <c r="O177" i="47"/>
  <c r="O179" i="47" s="1"/>
  <c r="O192" i="47" s="1"/>
  <c r="O194" i="47" s="1"/>
  <c r="O207" i="47" s="1"/>
  <c r="J177" i="47"/>
  <c r="J179" i="47" s="1"/>
  <c r="J192" i="47" s="1"/>
  <c r="J194" i="47" s="1"/>
  <c r="J207" i="47" s="1"/>
  <c r="N177" i="47"/>
  <c r="N179" i="47" s="1"/>
  <c r="N192" i="47" s="1"/>
  <c r="N194" i="47" s="1"/>
  <c r="N207" i="47" s="1"/>
  <c r="T177" i="47"/>
  <c r="T179" i="47" s="1"/>
  <c r="T192" i="47" s="1"/>
  <c r="T194" i="47" s="1"/>
  <c r="T207" i="47" s="1"/>
  <c r="L177" i="47"/>
  <c r="L179" i="47" s="1"/>
  <c r="L192" i="47" s="1"/>
  <c r="L194" i="47" s="1"/>
  <c r="L207" i="47" s="1"/>
  <c r="K177" i="47"/>
  <c r="K179" i="47" s="1"/>
  <c r="K192" i="47" s="1"/>
  <c r="K194" i="47" s="1"/>
  <c r="K207" i="47" s="1"/>
  <c r="P177" i="47"/>
  <c r="P179" i="47" s="1"/>
  <c r="P192" i="47" s="1"/>
  <c r="P194" i="47" s="1"/>
  <c r="P207" i="47" s="1"/>
  <c r="Q177" i="47"/>
  <c r="Q179" i="47" s="1"/>
  <c r="Q192" i="47" s="1"/>
  <c r="Q194" i="47" s="1"/>
  <c r="Q207" i="47" s="1"/>
  <c r="M177" i="47"/>
  <c r="M179" i="47" s="1"/>
  <c r="M192" i="47" s="1"/>
  <c r="M194" i="47" s="1"/>
  <c r="M207" i="47" s="1"/>
  <c r="W176" i="47"/>
  <c r="W175" i="47"/>
  <c r="W174" i="47"/>
  <c r="W173" i="47"/>
  <c r="W172" i="47"/>
  <c r="W171" i="47"/>
  <c r="W170" i="47"/>
  <c r="W169" i="47"/>
  <c r="W168" i="47"/>
  <c r="W167" i="47"/>
  <c r="W166" i="47"/>
  <c r="W165" i="47"/>
  <c r="U177" i="47"/>
  <c r="U179" i="47" s="1"/>
  <c r="U192" i="47" s="1"/>
  <c r="U194" i="47" s="1"/>
  <c r="U207" i="47" s="1"/>
  <c r="W177" i="47" l="1"/>
  <c r="W179" i="47" s="1"/>
  <c r="W192" i="47" s="1"/>
  <c r="W194" i="47" s="1"/>
  <c r="W207" i="47" s="1"/>
  <c r="P27" i="85" l="1"/>
  <c r="P49" i="85" s="1"/>
  <c r="C28" i="85" s="1"/>
  <c r="K27" i="85"/>
  <c r="K49" i="85" s="1"/>
  <c r="C27" i="85" s="1"/>
  <c r="D28" i="85" l="1"/>
  <c r="F28" i="85" s="1"/>
  <c r="F39" i="85" s="1"/>
  <c r="AC578" i="79" l="1"/>
  <c r="AC577" i="79"/>
  <c r="AC576" i="79"/>
  <c r="Z576" i="79"/>
  <c r="AA576" i="79"/>
  <c r="AB576" i="79"/>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R54" i="43" s="1"/>
  <c r="D55" i="43"/>
  <c r="E54" i="43"/>
  <c r="Z756" i="79" l="1"/>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AM204" i="79"/>
  <c r="J104" i="43"/>
  <c r="I104"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5" i="43" s="1"/>
  <c r="P104" i="47"/>
  <c r="P117" i="47" s="1"/>
  <c r="P119" i="47" s="1"/>
  <c r="P132" i="47" s="1"/>
  <c r="P134" i="47" s="1"/>
  <c r="P147" i="47" s="1"/>
  <c r="P149" i="47" s="1"/>
  <c r="P162" i="47" s="1"/>
  <c r="K85" i="43" s="1"/>
  <c r="R104" i="47"/>
  <c r="R117" i="47" s="1"/>
  <c r="R119" i="47" s="1"/>
  <c r="R132" i="47" s="1"/>
  <c r="R134" i="47" s="1"/>
  <c r="R147" i="47" s="1"/>
  <c r="R149" i="47" s="1"/>
  <c r="R162" i="47" s="1"/>
  <c r="M85" i="43" s="1"/>
  <c r="Q104" i="47"/>
  <c r="Q117" i="47" s="1"/>
  <c r="Q119" i="47" s="1"/>
  <c r="Q132" i="47" s="1"/>
  <c r="Q134" i="47" s="1"/>
  <c r="Q147" i="47" s="1"/>
  <c r="Q149" i="47" s="1"/>
  <c r="Q162" i="47" s="1"/>
  <c r="L85" i="43" s="1"/>
  <c r="S104" i="47"/>
  <c r="S117" i="47" s="1"/>
  <c r="S119" i="47" s="1"/>
  <c r="S132" i="47" s="1"/>
  <c r="S134" i="47" s="1"/>
  <c r="S147" i="47" s="1"/>
  <c r="S149" i="47" s="1"/>
  <c r="S162" i="47" s="1"/>
  <c r="N85" i="43" s="1"/>
  <c r="T104" i="47"/>
  <c r="T117" i="47" s="1"/>
  <c r="T119" i="47" s="1"/>
  <c r="T132" i="47" s="1"/>
  <c r="T134" i="47" s="1"/>
  <c r="T147" i="47" s="1"/>
  <c r="T149" i="47" s="1"/>
  <c r="T162" i="47" s="1"/>
  <c r="O85" i="43" s="1"/>
  <c r="U104" i="47"/>
  <c r="U117" i="47" s="1"/>
  <c r="U119" i="47" s="1"/>
  <c r="U132" i="47" s="1"/>
  <c r="U134" i="47" s="1"/>
  <c r="U147" i="47" s="1"/>
  <c r="U149" i="47" s="1"/>
  <c r="U162" i="47"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5" i="43" s="1"/>
  <c r="J104" i="47"/>
  <c r="J117" i="47" s="1"/>
  <c r="J119" i="47" s="1"/>
  <c r="J132" i="47" s="1"/>
  <c r="J134" i="47" s="1"/>
  <c r="J147" i="47" s="1"/>
  <c r="J149" i="47" s="1"/>
  <c r="J162" i="47" s="1"/>
  <c r="E85" i="43" s="1"/>
  <c r="F40" i="43"/>
  <c r="G40" i="43" s="1"/>
  <c r="F37" i="43"/>
  <c r="G37" i="43" s="1"/>
  <c r="M104" i="47"/>
  <c r="M117" i="47" s="1"/>
  <c r="M119" i="47" s="1"/>
  <c r="M132" i="47" s="1"/>
  <c r="M134" i="47" s="1"/>
  <c r="M147" i="47" s="1"/>
  <c r="M149" i="47" s="1"/>
  <c r="M162" i="47" s="1"/>
  <c r="H85" i="43" s="1"/>
  <c r="N104" i="47"/>
  <c r="N117" i="47" s="1"/>
  <c r="N119" i="47" s="1"/>
  <c r="N132" i="47" s="1"/>
  <c r="N134" i="47" s="1"/>
  <c r="N147" i="47" s="1"/>
  <c r="N149" i="47" s="1"/>
  <c r="N162" i="47"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5" i="43" s="1"/>
  <c r="I104" i="47"/>
  <c r="I117" i="47" s="1"/>
  <c r="I119" i="47" s="1"/>
  <c r="I132" i="47" s="1"/>
  <c r="I134" i="47" s="1"/>
  <c r="I147" i="47" s="1"/>
  <c r="I149" i="47" s="1"/>
  <c r="I162" i="47" s="1"/>
  <c r="F35" i="43"/>
  <c r="G35" i="43" s="1"/>
  <c r="F29" i="43" l="1"/>
  <c r="G29" i="43" s="1"/>
  <c r="F32" i="43"/>
  <c r="G32" i="43" s="1"/>
  <c r="W42" i="47"/>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5" i="43" s="1"/>
  <c r="W74" i="47"/>
  <c r="W87" i="47" s="1"/>
  <c r="F105" i="43"/>
  <c r="F106" i="43" s="1"/>
  <c r="E106" i="43"/>
  <c r="F31" i="43" l="1"/>
  <c r="F43" i="43" s="1"/>
  <c r="W89" i="47"/>
  <c r="W102" i="47" s="1"/>
  <c r="G105" i="43"/>
  <c r="H21" i="43" l="1"/>
  <c r="H22" i="43" s="1"/>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<sst xmlns="http://schemas.openxmlformats.org/spreadsheetml/2006/main" count="3121" uniqueCount="767">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</sst>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938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9495"/>
          <a:ext cx="16556970" cy="219467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888324" cy="196999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1188393"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957263</xdr:colOff>
          <xdr:row>53</xdr:row>
          <xdr:rowOff>23813</xdr:rowOff>
        </xdr:from>
        <xdr:to>
          <xdr:col>2</xdr:col>
          <xdr:colOff>1376363</xdr:colOff>
          <xdr:row>54</xdr:row>
          <xdr:rowOff>157163</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957263</xdr:colOff>
          <xdr:row>56</xdr:row>
          <xdr:rowOff>23813</xdr:rowOff>
        </xdr:from>
        <xdr:to>
          <xdr:col>2</xdr:col>
          <xdr:colOff>1376363</xdr:colOff>
          <xdr:row>57</xdr:row>
          <xdr:rowOff>157163</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957263</xdr:colOff>
          <xdr:row>59</xdr:row>
          <xdr:rowOff>23813</xdr:rowOff>
        </xdr:from>
        <xdr:to>
          <xdr:col>2</xdr:col>
          <xdr:colOff>1376363</xdr:colOff>
          <xdr:row>60</xdr:row>
          <xdr:rowOff>157163</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957263</xdr:colOff>
          <xdr:row>62</xdr:row>
          <xdr:rowOff>23813</xdr:rowOff>
        </xdr:from>
        <xdr:to>
          <xdr:col>2</xdr:col>
          <xdr:colOff>1376363</xdr:colOff>
          <xdr:row>63</xdr:row>
          <xdr:rowOff>157163</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957263</xdr:colOff>
          <xdr:row>65</xdr:row>
          <xdr:rowOff>23813</xdr:rowOff>
        </xdr:from>
        <xdr:to>
          <xdr:col>2</xdr:col>
          <xdr:colOff>1376363</xdr:colOff>
          <xdr:row>66</xdr:row>
          <xdr:rowOff>157163</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957263</xdr:colOff>
          <xdr:row>68</xdr:row>
          <xdr:rowOff>38100</xdr:rowOff>
        </xdr:from>
        <xdr:to>
          <xdr:col>2</xdr:col>
          <xdr:colOff>1376363</xdr:colOff>
          <xdr:row>69</xdr:row>
          <xdr:rowOff>176213</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957263</xdr:colOff>
          <xdr:row>71</xdr:row>
          <xdr:rowOff>38100</xdr:rowOff>
        </xdr:from>
        <xdr:to>
          <xdr:col>2</xdr:col>
          <xdr:colOff>1376363</xdr:colOff>
          <xdr:row>72</xdr:row>
          <xdr:rowOff>176213</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33338</xdr:rowOff>
        </xdr:from>
        <xdr:to>
          <xdr:col>2</xdr:col>
          <xdr:colOff>1371600</xdr:colOff>
          <xdr:row>75</xdr:row>
          <xdr:rowOff>166688</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44900" cy="2085975"/>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87606"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7537" y="281441"/>
          <a:ext cx="15793391" cy="156005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1944" y="216648"/>
          <a:ext cx="18057882"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3268" y="134471"/>
          <a:ext cx="18906065" cy="20515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911550" cy="184361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06640625" defaultRowHeight="14.25"/>
  <cols>
    <col min="1" max="1" width="9.06640625" style="9"/>
    <col min="2" max="2" width="32.06640625" style="27" customWidth="1"/>
    <col min="3" max="3" width="114.33203125" style="9" customWidth="1"/>
    <col min="4" max="4" width="8.06640625" style="9" customWidth="1"/>
    <col min="5" max="16384" width="9.06640625" style="9"/>
  </cols>
  <sheetData>
    <row r="1" spans="1:3" ht="174" customHeight="1"/>
    <row r="3" spans="1:3" ht="20.25">
      <c r="B3" s="757" t="s">
        <v>174</v>
      </c>
      <c r="C3" s="757"/>
    </row>
    <row r="4" spans="1:3" ht="11.25" customHeight="1"/>
    <row r="5" spans="1:3" s="30" customFormat="1" ht="25.5" customHeight="1">
      <c r="B5" s="60" t="s">
        <v>421</v>
      </c>
      <c r="C5" s="60" t="s">
        <v>173</v>
      </c>
    </row>
    <row r="6" spans="1:3" s="176" customFormat="1" ht="48" customHeight="1">
      <c r="A6" s="241"/>
      <c r="B6" s="618" t="s">
        <v>170</v>
      </c>
      <c r="C6" s="671" t="s">
        <v>609</v>
      </c>
    </row>
    <row r="7" spans="1:3" s="176" customFormat="1" ht="21" customHeight="1">
      <c r="A7" s="241"/>
      <c r="B7" s="612" t="s">
        <v>555</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678</v>
      </c>
      <c r="C15" s="672" t="s">
        <v>676</v>
      </c>
    </row>
    <row r="16" spans="1:3" s="176" customFormat="1" ht="8.25" customHeight="1">
      <c r="B16" s="612"/>
      <c r="C16" s="674"/>
    </row>
    <row r="17" spans="2:3" s="176" customFormat="1" ht="33" customHeight="1">
      <c r="B17" s="676" t="s">
        <v>608</v>
      </c>
      <c r="C17" s="677" t="s">
        <v>677</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06640625" defaultRowHeight="14.25"/>
  <cols>
    <col min="1" max="1" width="9.06640625" style="12"/>
    <col min="2" max="2" width="36.9296875" style="704" customWidth="1"/>
    <col min="3" max="3" width="9.06640625" style="10"/>
    <col min="4" max="16384" width="9.06640625" style="12"/>
  </cols>
  <sheetData>
    <row r="16" spans="2:21" ht="26.25" customHeight="1">
      <c r="B16" s="705" t="s">
        <v>564</v>
      </c>
      <c r="C16" s="764" t="s">
        <v>507</v>
      </c>
      <c r="D16" s="765"/>
      <c r="E16" s="765"/>
      <c r="F16" s="765"/>
      <c r="G16" s="765"/>
      <c r="H16" s="765"/>
      <c r="I16" s="765"/>
      <c r="J16" s="765"/>
      <c r="K16" s="765"/>
      <c r="L16" s="765"/>
      <c r="M16" s="765"/>
      <c r="N16" s="765"/>
      <c r="O16" s="765"/>
      <c r="P16" s="765"/>
      <c r="Q16" s="765"/>
      <c r="R16" s="765"/>
      <c r="S16" s="765"/>
      <c r="T16" s="765"/>
      <c r="U16" s="765"/>
    </row>
    <row r="17" spans="2:21" ht="55.5" customHeight="1">
      <c r="B17" s="706" t="s">
        <v>645</v>
      </c>
      <c r="C17" s="766" t="s">
        <v>751</v>
      </c>
      <c r="D17" s="766"/>
      <c r="E17" s="766"/>
      <c r="F17" s="766"/>
      <c r="G17" s="766"/>
      <c r="H17" s="766"/>
      <c r="I17" s="766"/>
      <c r="J17" s="766"/>
      <c r="K17" s="766"/>
      <c r="L17" s="766"/>
      <c r="M17" s="766"/>
      <c r="N17" s="766"/>
      <c r="O17" s="766"/>
      <c r="P17" s="766"/>
      <c r="Q17" s="766"/>
      <c r="R17" s="766"/>
      <c r="S17" s="766"/>
      <c r="T17" s="766"/>
      <c r="U17" s="767"/>
    </row>
    <row r="18" spans="2:21" ht="15.4">
      <c r="B18" s="707"/>
      <c r="C18" s="708"/>
      <c r="D18" s="709"/>
      <c r="E18" s="709"/>
      <c r="F18" s="709"/>
      <c r="G18" s="709"/>
      <c r="H18" s="709"/>
      <c r="I18" s="709"/>
      <c r="J18" s="709"/>
      <c r="K18" s="709"/>
      <c r="L18" s="709"/>
      <c r="M18" s="709"/>
      <c r="N18" s="709"/>
      <c r="O18" s="709"/>
      <c r="P18" s="709"/>
      <c r="Q18" s="709"/>
      <c r="R18" s="709"/>
      <c r="S18" s="709"/>
      <c r="T18" s="709"/>
      <c r="U18" s="710"/>
    </row>
    <row r="19" spans="2:21" ht="15.4">
      <c r="B19" s="707"/>
      <c r="C19" s="708" t="s">
        <v>649</v>
      </c>
      <c r="D19" s="709"/>
      <c r="E19" s="709"/>
      <c r="F19" s="709"/>
      <c r="G19" s="709"/>
      <c r="H19" s="709"/>
      <c r="I19" s="709"/>
      <c r="J19" s="709"/>
      <c r="K19" s="709"/>
      <c r="L19" s="709"/>
      <c r="M19" s="709"/>
      <c r="N19" s="709"/>
      <c r="O19" s="709"/>
      <c r="P19" s="709"/>
      <c r="Q19" s="709"/>
      <c r="R19" s="709"/>
      <c r="S19" s="709"/>
      <c r="T19" s="709"/>
      <c r="U19" s="710"/>
    </row>
    <row r="20" spans="2:21" ht="15.4">
      <c r="B20" s="707"/>
      <c r="C20" s="708"/>
      <c r="D20" s="709"/>
      <c r="E20" s="709"/>
      <c r="F20" s="709"/>
      <c r="G20" s="709"/>
      <c r="H20" s="709"/>
      <c r="I20" s="709"/>
      <c r="J20" s="709"/>
      <c r="K20" s="709"/>
      <c r="L20" s="709"/>
      <c r="M20" s="709"/>
      <c r="N20" s="709"/>
      <c r="O20" s="709"/>
      <c r="P20" s="709"/>
      <c r="Q20" s="709"/>
      <c r="R20" s="709"/>
      <c r="S20" s="709"/>
      <c r="T20" s="709"/>
      <c r="U20" s="710"/>
    </row>
    <row r="21" spans="2:21" ht="15.4">
      <c r="B21" s="707"/>
      <c r="C21" s="708" t="s">
        <v>646</v>
      </c>
      <c r="D21" s="709"/>
      <c r="E21" s="709"/>
      <c r="F21" s="709"/>
      <c r="G21" s="709"/>
      <c r="H21" s="709"/>
      <c r="I21" s="709"/>
      <c r="J21" s="709"/>
      <c r="K21" s="709"/>
      <c r="L21" s="709"/>
      <c r="M21" s="709"/>
      <c r="N21" s="709"/>
      <c r="O21" s="709"/>
      <c r="P21" s="709"/>
      <c r="Q21" s="709"/>
      <c r="R21" s="709"/>
      <c r="S21" s="709"/>
      <c r="T21" s="709"/>
      <c r="U21" s="710"/>
    </row>
    <row r="22" spans="2:21" ht="15.4">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647</v>
      </c>
      <c r="D23" s="760"/>
      <c r="E23" s="760"/>
      <c r="F23" s="760"/>
      <c r="G23" s="760"/>
      <c r="H23" s="760"/>
      <c r="I23" s="760"/>
      <c r="J23" s="760"/>
      <c r="K23" s="760"/>
      <c r="L23" s="760"/>
      <c r="M23" s="760"/>
      <c r="N23" s="760"/>
      <c r="O23" s="760"/>
      <c r="P23" s="760"/>
      <c r="Q23" s="760"/>
      <c r="R23" s="760"/>
      <c r="S23" s="760"/>
      <c r="T23" s="709"/>
      <c r="U23" s="710"/>
    </row>
    <row r="24" spans="2:21" ht="15.4">
      <c r="B24" s="707"/>
      <c r="C24" s="708"/>
      <c r="D24" s="709"/>
      <c r="E24" s="709"/>
      <c r="F24" s="709"/>
      <c r="G24" s="709"/>
      <c r="H24" s="709"/>
      <c r="I24" s="709"/>
      <c r="J24" s="709"/>
      <c r="K24" s="709"/>
      <c r="L24" s="709"/>
      <c r="M24" s="709"/>
      <c r="N24" s="709"/>
      <c r="O24" s="709"/>
      <c r="P24" s="709"/>
      <c r="Q24" s="709"/>
      <c r="R24" s="709"/>
      <c r="S24" s="709"/>
      <c r="T24" s="709"/>
      <c r="U24" s="710"/>
    </row>
    <row r="25" spans="2:21" ht="15.4">
      <c r="B25" s="707"/>
      <c r="C25" s="708" t="s">
        <v>650</v>
      </c>
      <c r="D25" s="709"/>
      <c r="E25" s="709"/>
      <c r="F25" s="709"/>
      <c r="G25" s="709"/>
      <c r="H25" s="709"/>
      <c r="I25" s="709"/>
      <c r="J25" s="709"/>
      <c r="K25" s="709"/>
      <c r="L25" s="709"/>
      <c r="M25" s="709"/>
      <c r="N25" s="709"/>
      <c r="O25" s="709"/>
      <c r="P25" s="709"/>
      <c r="Q25" s="709"/>
      <c r="R25" s="709"/>
      <c r="S25" s="709"/>
      <c r="T25" s="709"/>
      <c r="U25" s="710"/>
    </row>
    <row r="26" spans="2:21" ht="15.4">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648</v>
      </c>
      <c r="D27" s="760"/>
      <c r="E27" s="760"/>
      <c r="F27" s="760"/>
      <c r="G27" s="760"/>
      <c r="H27" s="760"/>
      <c r="I27" s="760"/>
      <c r="J27" s="760"/>
      <c r="K27" s="760"/>
      <c r="L27" s="760"/>
      <c r="M27" s="760"/>
      <c r="N27" s="760"/>
      <c r="O27" s="760"/>
      <c r="P27" s="760"/>
      <c r="Q27" s="760"/>
      <c r="R27" s="760"/>
      <c r="S27" s="760"/>
      <c r="T27" s="760"/>
      <c r="U27" s="761"/>
    </row>
    <row r="28" spans="2:21" ht="15.4">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651</v>
      </c>
      <c r="D29" s="760"/>
      <c r="E29" s="760"/>
      <c r="F29" s="760"/>
      <c r="G29" s="760"/>
      <c r="H29" s="760"/>
      <c r="I29" s="760"/>
      <c r="J29" s="760"/>
      <c r="K29" s="760"/>
      <c r="L29" s="760"/>
      <c r="M29" s="760"/>
      <c r="N29" s="760"/>
      <c r="O29" s="760"/>
      <c r="P29" s="760"/>
      <c r="Q29" s="760"/>
      <c r="R29" s="760"/>
      <c r="S29" s="760"/>
      <c r="T29" s="760"/>
      <c r="U29" s="761"/>
    </row>
    <row r="30" spans="2:21" ht="15.4">
      <c r="B30" s="707"/>
      <c r="C30" s="708"/>
      <c r="D30" s="709"/>
      <c r="E30" s="709"/>
      <c r="F30" s="709"/>
      <c r="G30" s="709"/>
      <c r="H30" s="709"/>
      <c r="I30" s="709"/>
      <c r="J30" s="709"/>
      <c r="K30" s="709"/>
      <c r="L30" s="709"/>
      <c r="M30" s="709"/>
      <c r="N30" s="709"/>
      <c r="O30" s="709"/>
      <c r="P30" s="709"/>
      <c r="Q30" s="709"/>
      <c r="R30" s="709"/>
      <c r="S30" s="709"/>
      <c r="T30" s="709"/>
      <c r="U30" s="710"/>
    </row>
    <row r="31" spans="2:21" ht="15.4">
      <c r="B31" s="707"/>
      <c r="C31" s="708" t="s">
        <v>652</v>
      </c>
      <c r="D31" s="709"/>
      <c r="E31" s="709"/>
      <c r="F31" s="709"/>
      <c r="G31" s="709"/>
      <c r="H31" s="709"/>
      <c r="I31" s="709"/>
      <c r="J31" s="709"/>
      <c r="K31" s="709"/>
      <c r="L31" s="709"/>
      <c r="M31" s="709"/>
      <c r="N31" s="709"/>
      <c r="O31" s="709"/>
      <c r="P31" s="709"/>
      <c r="Q31" s="709"/>
      <c r="R31" s="709"/>
      <c r="S31" s="709"/>
      <c r="T31" s="709"/>
      <c r="U31" s="710"/>
    </row>
    <row r="32" spans="2:21" ht="15.4">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653</v>
      </c>
      <c r="C33" s="768" t="s">
        <v>654</v>
      </c>
      <c r="D33" s="768"/>
      <c r="E33" s="768"/>
      <c r="F33" s="768"/>
      <c r="G33" s="768"/>
      <c r="H33" s="768"/>
      <c r="I33" s="768"/>
      <c r="J33" s="768"/>
      <c r="K33" s="768"/>
      <c r="L33" s="768"/>
      <c r="M33" s="768"/>
      <c r="N33" s="768"/>
      <c r="O33" s="768"/>
      <c r="P33" s="768"/>
      <c r="Q33" s="768"/>
      <c r="R33" s="768"/>
      <c r="S33" s="768"/>
      <c r="T33" s="768"/>
      <c r="U33" s="769"/>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4">
      <c r="B35" s="719" t="s">
        <v>655</v>
      </c>
      <c r="C35" s="720" t="s">
        <v>656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657</v>
      </c>
      <c r="C37" s="762" t="s">
        <v>658</v>
      </c>
      <c r="D37" s="762"/>
      <c r="E37" s="762"/>
      <c r="F37" s="762"/>
      <c r="G37" s="762"/>
      <c r="H37" s="762"/>
      <c r="I37" s="762"/>
      <c r="J37" s="762"/>
      <c r="K37" s="762"/>
      <c r="L37" s="762"/>
      <c r="M37" s="762"/>
      <c r="N37" s="762"/>
      <c r="O37" s="762"/>
      <c r="P37" s="762"/>
      <c r="Q37" s="762"/>
      <c r="R37" s="762"/>
      <c r="S37" s="762"/>
      <c r="T37" s="762"/>
      <c r="U37" s="76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4">
      <c r="B39" s="706" t="s">
        <v>659</v>
      </c>
      <c r="C39" s="722" t="s">
        <v>660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661</v>
      </c>
      <c r="C41" s="770" t="s">
        <v>662</v>
      </c>
      <c r="D41" s="770"/>
      <c r="E41" s="770"/>
      <c r="F41" s="770"/>
      <c r="G41" s="770"/>
      <c r="H41" s="770"/>
      <c r="I41" s="770"/>
      <c r="J41" s="770"/>
      <c r="K41" s="770"/>
      <c r="L41" s="770"/>
      <c r="M41" s="770"/>
      <c r="N41" s="770"/>
      <c r="O41" s="770"/>
      <c r="P41" s="770"/>
      <c r="Q41" s="770"/>
      <c r="R41" s="770"/>
      <c r="S41" s="770"/>
      <c r="T41" s="770"/>
      <c r="U41" s="77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4">
      <c r="B43" s="719" t="s">
        <v>663</v>
      </c>
      <c r="C43" s="720" t="s">
        <v>664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8" t="s">
        <v>680</v>
      </c>
      <c r="D45" s="758"/>
      <c r="E45" s="758"/>
      <c r="F45" s="758"/>
      <c r="G45" s="758"/>
      <c r="H45" s="758"/>
      <c r="I45" s="758"/>
      <c r="J45" s="758"/>
      <c r="K45" s="758"/>
      <c r="L45" s="758"/>
      <c r="M45" s="758"/>
      <c r="N45" s="758"/>
      <c r="O45" s="758"/>
      <c r="P45" s="758"/>
      <c r="Q45" s="758"/>
      <c r="R45" s="758"/>
      <c r="S45" s="758"/>
      <c r="T45" s="758"/>
      <c r="U45" s="75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8" t="s">
        <v>665</v>
      </c>
      <c r="D47" s="758"/>
      <c r="E47" s="758"/>
      <c r="F47" s="758"/>
      <c r="G47" s="758"/>
      <c r="H47" s="758"/>
      <c r="I47" s="758"/>
      <c r="J47" s="758"/>
      <c r="K47" s="758"/>
      <c r="L47" s="758"/>
      <c r="M47" s="758"/>
      <c r="N47" s="758"/>
      <c r="O47" s="758"/>
      <c r="P47" s="758"/>
      <c r="Q47" s="758"/>
      <c r="R47" s="758"/>
      <c r="S47" s="758"/>
      <c r="T47" s="758"/>
      <c r="U47" s="75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8" t="s">
        <v>666</v>
      </c>
      <c r="D49" s="758"/>
      <c r="E49" s="758"/>
      <c r="F49" s="758"/>
      <c r="G49" s="758"/>
      <c r="H49" s="758"/>
      <c r="I49" s="758"/>
      <c r="J49" s="758"/>
      <c r="K49" s="758"/>
      <c r="L49" s="758"/>
      <c r="M49" s="758"/>
      <c r="N49" s="758"/>
      <c r="O49" s="758"/>
      <c r="P49" s="758"/>
      <c r="Q49" s="758"/>
      <c r="R49" s="758"/>
      <c r="S49" s="758"/>
      <c r="T49" s="758"/>
      <c r="U49" s="75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8" t="s">
        <v>667</v>
      </c>
      <c r="D51" s="758"/>
      <c r="E51" s="758"/>
      <c r="F51" s="758"/>
      <c r="G51" s="758"/>
      <c r="H51" s="758"/>
      <c r="I51" s="758"/>
      <c r="J51" s="758"/>
      <c r="K51" s="758"/>
      <c r="L51" s="758"/>
      <c r="M51" s="758"/>
      <c r="N51" s="758"/>
      <c r="O51" s="758"/>
      <c r="P51" s="758"/>
      <c r="Q51" s="758"/>
      <c r="R51" s="758"/>
      <c r="S51" s="758"/>
      <c r="T51" s="758"/>
      <c r="U51" s="759"/>
    </row>
    <row r="52" spans="2:21" ht="15.4">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0" t="s">
        <v>679</v>
      </c>
      <c r="D53" s="760"/>
      <c r="E53" s="760"/>
      <c r="F53" s="760"/>
      <c r="G53" s="760"/>
      <c r="H53" s="760"/>
      <c r="I53" s="760"/>
      <c r="J53" s="760"/>
      <c r="K53" s="760"/>
      <c r="L53" s="760"/>
      <c r="M53" s="760"/>
      <c r="N53" s="760"/>
      <c r="O53" s="760"/>
      <c r="P53" s="760"/>
      <c r="Q53" s="760"/>
      <c r="R53" s="760"/>
      <c r="S53" s="760"/>
      <c r="T53" s="760"/>
      <c r="U53" s="761"/>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668</v>
      </c>
      <c r="C55" s="762" t="s">
        <v>669</v>
      </c>
      <c r="D55" s="762"/>
      <c r="E55" s="762"/>
      <c r="F55" s="762"/>
      <c r="G55" s="762"/>
      <c r="H55" s="762"/>
      <c r="I55" s="762"/>
      <c r="J55" s="762"/>
      <c r="K55" s="762"/>
      <c r="L55" s="762"/>
      <c r="M55" s="762"/>
      <c r="N55" s="762"/>
      <c r="O55" s="762"/>
      <c r="P55" s="762"/>
      <c r="Q55" s="762"/>
      <c r="R55" s="762"/>
      <c r="S55" s="762"/>
      <c r="T55" s="762"/>
      <c r="U55" s="763"/>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670</v>
      </c>
      <c r="C57" s="762" t="s">
        <v>671</v>
      </c>
      <c r="D57" s="762"/>
      <c r="E57" s="762"/>
      <c r="F57" s="762"/>
      <c r="G57" s="762"/>
      <c r="H57" s="762"/>
      <c r="I57" s="762"/>
      <c r="J57" s="762"/>
      <c r="K57" s="762"/>
      <c r="L57" s="762"/>
      <c r="M57" s="762"/>
      <c r="N57" s="762"/>
      <c r="O57" s="762"/>
      <c r="P57" s="762"/>
      <c r="Q57" s="762"/>
      <c r="R57" s="762"/>
      <c r="S57" s="762"/>
      <c r="T57" s="762"/>
      <c r="U57" s="763"/>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672</v>
      </c>
      <c r="C59" s="727" t="s">
        <v>673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D11" sqref="D11"/>
    </sheetView>
  </sheetViews>
  <sheetFormatPr defaultColWidth="9.06640625" defaultRowHeight="15.75"/>
  <cols>
    <col min="1" max="1" width="3.06640625" style="12" customWidth="1"/>
    <col min="2" max="2" width="61.59765625" style="10" customWidth="1"/>
    <col min="3" max="3" width="58.59765625" style="12" customWidth="1"/>
    <col min="4" max="4" width="62.53125" style="12" customWidth="1"/>
    <col min="5" max="5" width="42" style="12" customWidth="1"/>
    <col min="6" max="6" width="44.19921875" style="12" customWidth="1"/>
    <col min="7" max="7" width="9.06640625" style="16"/>
    <col min="8" max="10" width="9.06640625" style="12"/>
    <col min="11" max="11" width="26.06640625" style="12" customWidth="1"/>
    <col min="12" max="12" width="59.9296875" style="17" customWidth="1"/>
    <col min="13" max="13" width="14.59765625" style="25" customWidth="1"/>
    <col min="14" max="14" width="29.59765625" style="17" customWidth="1"/>
    <col min="15" max="16384" width="9.06640625" style="12"/>
  </cols>
  <sheetData>
    <row r="1" spans="2:20" ht="146.25" customHeight="1"/>
    <row r="3" spans="2:20" ht="25.5" customHeight="1">
      <c r="B3" s="773" t="s">
        <v>746</v>
      </c>
      <c r="C3" s="774"/>
      <c r="D3" s="774"/>
      <c r="E3" s="774"/>
      <c r="F3" s="775"/>
      <c r="G3" s="122"/>
    </row>
    <row r="4" spans="2:20" ht="16.5" customHeight="1">
      <c r="B4" s="776"/>
      <c r="C4" s="777"/>
      <c r="D4" s="777"/>
      <c r="E4" s="777"/>
      <c r="F4" s="778"/>
      <c r="G4" s="122"/>
    </row>
    <row r="5" spans="2:20" ht="71.25" customHeight="1">
      <c r="B5" s="776"/>
      <c r="C5" s="777"/>
      <c r="D5" s="777"/>
      <c r="E5" s="777"/>
      <c r="F5" s="778"/>
      <c r="G5" s="122"/>
    </row>
    <row r="6" spans="2:20" ht="21.7" customHeight="1">
      <c r="B6" s="779"/>
      <c r="C6" s="780"/>
      <c r="D6" s="780"/>
      <c r="E6" s="780"/>
      <c r="F6" s="781"/>
      <c r="G6" s="122"/>
    </row>
    <row r="8" spans="2:20" ht="20.65">
      <c r="B8" s="772" t="s">
        <v>482</v>
      </c>
      <c r="C8" s="772"/>
      <c r="D8" s="772"/>
      <c r="E8" s="772"/>
      <c r="F8" s="772"/>
      <c r="G8" s="77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598</v>
      </c>
      <c r="F22" s="656" t="s">
        <v>449</v>
      </c>
      <c r="G22" s="174"/>
      <c r="M22" s="645"/>
      <c r="T22" s="645"/>
    </row>
    <row r="23" spans="2:20" s="103" customFormat="1" ht="35.25" customHeight="1">
      <c r="B23" s="648" t="s">
        <v>459</v>
      </c>
      <c r="C23" s="654" t="s">
        <v>439</v>
      </c>
      <c r="D23" s="657" t="s">
        <v>445</v>
      </c>
      <c r="E23" s="661" t="s">
        <v>598</v>
      </c>
      <c r="F23" s="657" t="s">
        <v>449</v>
      </c>
      <c r="G23" s="174"/>
      <c r="M23" s="645"/>
      <c r="T23" s="645"/>
    </row>
    <row r="24" spans="2:20" s="103" customFormat="1" ht="34.5" customHeight="1">
      <c r="B24" s="648" t="s">
        <v>456</v>
      </c>
      <c r="C24" s="654" t="s">
        <v>439</v>
      </c>
      <c r="D24" s="657" t="s">
        <v>446</v>
      </c>
      <c r="E24" s="661" t="s">
        <v>598</v>
      </c>
      <c r="F24" s="657" t="s">
        <v>449</v>
      </c>
      <c r="G24" s="174"/>
      <c r="M24" s="645"/>
      <c r="T24" s="645"/>
    </row>
    <row r="25" spans="2:20" s="103" customFormat="1" ht="32.25" customHeight="1">
      <c r="B25" s="649" t="s">
        <v>457</v>
      </c>
      <c r="C25" s="654" t="s">
        <v>438</v>
      </c>
      <c r="D25" s="657" t="s">
        <v>447</v>
      </c>
      <c r="E25" s="662" t="s">
        <v>617</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06640625" defaultRowHeight="14.25"/>
  <cols>
    <col min="1" max="1" width="61.06640625" style="12" bestFit="1" customWidth="1"/>
    <col min="2" max="2" width="13.59765625" style="12" customWidth="1"/>
    <col min="3" max="3" width="9.06640625" style="10"/>
    <col min="4" max="4" width="15" style="12" customWidth="1"/>
    <col min="5" max="5" width="11.53125" style="10" customWidth="1"/>
    <col min="6" max="6" width="24.06640625" style="12" customWidth="1"/>
    <col min="7" max="7" width="32" style="12" customWidth="1"/>
    <col min="8" max="8" width="14.59765625" style="12" customWidth="1"/>
    <col min="9" max="16384" width="9.06640625" style="12"/>
  </cols>
  <sheetData>
    <row r="1" spans="1:8">
      <c r="A1" s="8" t="s">
        <v>411</v>
      </c>
      <c r="B1" s="8" t="s">
        <v>41</v>
      </c>
      <c r="C1" s="120" t="s">
        <v>234</v>
      </c>
      <c r="D1" s="8" t="s">
        <v>416</v>
      </c>
      <c r="E1" s="120" t="s">
        <v>451</v>
      </c>
      <c r="F1" s="120" t="s">
        <v>552</v>
      </c>
      <c r="G1" s="120" t="s">
        <v>581</v>
      </c>
      <c r="H1" s="120" t="s">
        <v>592</v>
      </c>
    </row>
    <row r="2" spans="1:8">
      <c r="A2" s="12" t="s">
        <v>29</v>
      </c>
      <c r="B2" s="12" t="s">
        <v>27</v>
      </c>
      <c r="C2" s="10">
        <v>2006</v>
      </c>
      <c r="D2" s="12" t="s">
        <v>417</v>
      </c>
      <c r="E2" s="10">
        <f>'2. LRAMVA Threshold'!D9</f>
        <v>0</v>
      </c>
      <c r="F2" s="26" t="s">
        <v>170</v>
      </c>
      <c r="G2" s="12" t="s">
        <v>582</v>
      </c>
      <c r="H2" s="12" t="s">
        <v>600</v>
      </c>
    </row>
    <row r="3" spans="1:8">
      <c r="A3" s="12" t="s">
        <v>372</v>
      </c>
      <c r="B3" s="12" t="s">
        <v>27</v>
      </c>
      <c r="C3" s="10">
        <v>2007</v>
      </c>
      <c r="D3" s="12" t="s">
        <v>418</v>
      </c>
      <c r="E3" s="10">
        <f>'2. LRAMVA Threshold'!D24</f>
        <v>0</v>
      </c>
      <c r="F3" s="12" t="s">
        <v>553</v>
      </c>
      <c r="G3" s="12" t="s">
        <v>583</v>
      </c>
      <c r="H3" s="12" t="s">
        <v>593</v>
      </c>
    </row>
    <row r="4" spans="1:8">
      <c r="A4" s="12" t="s">
        <v>373</v>
      </c>
      <c r="B4" s="12" t="s">
        <v>28</v>
      </c>
      <c r="C4" s="10">
        <v>2008</v>
      </c>
      <c r="D4" s="12" t="s">
        <v>419</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561</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E4" sqref="E4"/>
    </sheetView>
  </sheetViews>
  <sheetFormatPr defaultColWidth="9.06640625" defaultRowHeight="15.75"/>
  <cols>
    <col min="1" max="1" width="2.59765625" style="9" customWidth="1"/>
    <col min="2" max="2" width="33.53125" style="9" customWidth="1"/>
    <col min="3" max="4" width="29.53125" style="9" customWidth="1"/>
    <col min="5" max="5" width="24.46484375" style="17" customWidth="1"/>
    <col min="6" max="6" width="34.46484375" style="9" customWidth="1"/>
    <col min="7" max="7" width="27.53125" style="9" customWidth="1"/>
    <col min="8" max="8" width="28.9296875" style="9" customWidth="1"/>
    <col min="9" max="9" width="23.06640625" style="9" customWidth="1"/>
    <col min="10" max="10" width="22" style="9" customWidth="1"/>
    <col min="11" max="11" width="19.59765625" style="9" customWidth="1"/>
    <col min="12" max="12" width="21.59765625" style="9" customWidth="1"/>
    <col min="13" max="13" width="24" style="9" customWidth="1"/>
    <col min="14" max="14" width="24.06640625" style="9" customWidth="1"/>
    <col min="15" max="15" width="21.46484375" style="9" customWidth="1"/>
    <col min="16" max="16" width="22.06640625" style="9" customWidth="1"/>
    <col min="17" max="17" width="16.46484375" style="9" customWidth="1"/>
    <col min="18" max="18" width="15.53125" style="9" customWidth="1"/>
    <col min="19" max="19" width="17.06640625" style="9" customWidth="1"/>
    <col min="20" max="20" width="13.59765625" style="8" customWidth="1"/>
    <col min="21" max="21" width="6.33203125" style="8" customWidth="1"/>
    <col min="22" max="22" width="13.53125" style="9" customWidth="1"/>
    <col min="23" max="23" width="15.33203125" style="9" customWidth="1"/>
    <col min="24" max="16384" width="9.06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683</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SUM(R54,R57,R60,R63,R66,R69,R72,R75,R78)</f>
        <v>0</v>
      </c>
      <c r="I19" s="17"/>
      <c r="J19" s="115"/>
      <c r="K19" s="115"/>
      <c r="L19" s="115"/>
      <c r="M19" s="115"/>
      <c r="N19" s="115"/>
      <c r="P19" s="115"/>
      <c r="Q19" s="115"/>
      <c r="R19" s="96"/>
    </row>
    <row r="20" spans="1:21" ht="27.75" customHeight="1" thickBot="1">
      <c r="E20" s="9"/>
      <c r="F20" s="124" t="s">
        <v>437</v>
      </c>
      <c r="G20" s="603" t="s">
        <v>365</v>
      </c>
      <c r="H20" s="131">
        <f>-SUM(R55,R58,R61,R64,R67,R70,R73,R76,R79)</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4" t="s">
        <v>690</v>
      </c>
      <c r="C26" s="784"/>
      <c r="D26" s="784"/>
      <c r="E26" s="784"/>
      <c r="F26" s="784"/>
      <c r="G26" s="784"/>
    </row>
    <row r="27" spans="1:21" ht="14.25" customHeight="1">
      <c r="A27" s="28"/>
      <c r="B27" s="548"/>
      <c r="C27" s="548"/>
      <c r="D27" s="538"/>
      <c r="E27" s="538"/>
      <c r="F27" s="538"/>
      <c r="G27" s="548"/>
    </row>
    <row r="28" spans="1:21" s="17" customFormat="1" ht="27" customHeight="1">
      <c r="B28" s="787" t="s">
        <v>509</v>
      </c>
      <c r="C28" s="788"/>
      <c r="D28" s="133" t="s">
        <v>41</v>
      </c>
      <c r="E28" s="134" t="s">
        <v>681</v>
      </c>
      <c r="F28" s="134" t="s">
        <v>409</v>
      </c>
      <c r="G28" s="135" t="s">
        <v>410</v>
      </c>
      <c r="T28" s="136"/>
      <c r="U28" s="136"/>
    </row>
    <row r="29" spans="1:21" ht="20.25" customHeight="1">
      <c r="B29" s="782" t="s">
        <v>29</v>
      </c>
      <c r="C29" s="783"/>
      <c r="D29" s="638" t="s">
        <v>27</v>
      </c>
      <c r="E29" s="138">
        <f>SUM(D54:D80)</f>
        <v>0</v>
      </c>
      <c r="F29" s="139">
        <f>D84</f>
        <v>0</v>
      </c>
      <c r="G29" s="138">
        <f>E29+F29</f>
        <v>0</v>
      </c>
    </row>
    <row r="30" spans="1:21" ht="20.25" customHeight="1">
      <c r="B30" s="782" t="s">
        <v>372</v>
      </c>
      <c r="C30" s="783"/>
      <c r="D30" s="638" t="s">
        <v>27</v>
      </c>
      <c r="E30" s="140">
        <f>SUM(E54:E80)</f>
        <v>0</v>
      </c>
      <c r="F30" s="141">
        <f>E84</f>
        <v>0</v>
      </c>
      <c r="G30" s="140">
        <f>E30+F30</f>
        <v>0</v>
      </c>
    </row>
    <row r="31" spans="1:21" ht="20.25" customHeight="1">
      <c r="B31" s="782"/>
      <c r="C31" s="783"/>
      <c r="D31" s="638"/>
      <c r="E31" s="140">
        <f>SUM(F54:F80)</f>
        <v>0</v>
      </c>
      <c r="F31" s="141">
        <f>F84</f>
        <v>0</v>
      </c>
      <c r="G31" s="140">
        <f t="shared" ref="G31:G34" si="0">E31+F31</f>
        <v>0</v>
      </c>
    </row>
    <row r="32" spans="1:21" ht="20.25" customHeight="1">
      <c r="B32" s="782"/>
      <c r="C32" s="783"/>
      <c r="D32" s="638"/>
      <c r="E32" s="140">
        <f>SUM(G54:G80)</f>
        <v>0</v>
      </c>
      <c r="F32" s="141">
        <f>G84</f>
        <v>0</v>
      </c>
      <c r="G32" s="140">
        <f t="shared" si="0"/>
        <v>0</v>
      </c>
    </row>
    <row r="33" spans="2:22" ht="20.25" customHeight="1">
      <c r="B33" s="782"/>
      <c r="C33" s="783"/>
      <c r="D33" s="638"/>
      <c r="E33" s="140">
        <f>SUM(H54:H80)</f>
        <v>0</v>
      </c>
      <c r="F33" s="141">
        <f>H84</f>
        <v>0</v>
      </c>
      <c r="G33" s="140">
        <f>E33+F33</f>
        <v>0</v>
      </c>
    </row>
    <row r="34" spans="2:22" ht="20.25" customHeight="1">
      <c r="B34" s="782"/>
      <c r="C34" s="783"/>
      <c r="D34" s="638"/>
      <c r="E34" s="140">
        <f>SUM(I54:I80)</f>
        <v>0</v>
      </c>
      <c r="F34" s="141">
        <f>I84</f>
        <v>0</v>
      </c>
      <c r="G34" s="140">
        <f t="shared" si="0"/>
        <v>0</v>
      </c>
    </row>
    <row r="35" spans="2:22" ht="20.25" customHeight="1">
      <c r="B35" s="782"/>
      <c r="C35" s="783"/>
      <c r="D35" s="638"/>
      <c r="E35" s="140">
        <f>SUM(J54:J80)</f>
        <v>0</v>
      </c>
      <c r="F35" s="141">
        <f>J84</f>
        <v>0</v>
      </c>
      <c r="G35" s="140">
        <f>E35+F35</f>
        <v>0</v>
      </c>
    </row>
    <row r="36" spans="2:22" ht="20.25" customHeight="1">
      <c r="B36" s="782"/>
      <c r="C36" s="783"/>
      <c r="D36" s="638"/>
      <c r="E36" s="140">
        <f>SUM(K54:K80)</f>
        <v>0</v>
      </c>
      <c r="F36" s="141">
        <f>K84</f>
        <v>0</v>
      </c>
      <c r="G36" s="140">
        <f t="shared" ref="G36:G42" si="1">E36+F36</f>
        <v>0</v>
      </c>
    </row>
    <row r="37" spans="2:22" ht="20.25" customHeight="1">
      <c r="B37" s="782"/>
      <c r="C37" s="783"/>
      <c r="D37" s="638"/>
      <c r="E37" s="140">
        <f>SUM(L54:L80)</f>
        <v>0</v>
      </c>
      <c r="F37" s="141">
        <f>L84</f>
        <v>0</v>
      </c>
      <c r="G37" s="140">
        <f t="shared" si="1"/>
        <v>0</v>
      </c>
    </row>
    <row r="38" spans="2:22" ht="20.25" customHeight="1">
      <c r="B38" s="782"/>
      <c r="C38" s="783"/>
      <c r="D38" s="638"/>
      <c r="E38" s="140">
        <f>SUM(M54:M80)</f>
        <v>0</v>
      </c>
      <c r="F38" s="141">
        <f>M84</f>
        <v>0</v>
      </c>
      <c r="G38" s="140">
        <f t="shared" si="1"/>
        <v>0</v>
      </c>
    </row>
    <row r="39" spans="2:22" ht="20.25" customHeight="1">
      <c r="B39" s="782"/>
      <c r="C39" s="783"/>
      <c r="D39" s="638"/>
      <c r="E39" s="140">
        <f>SUM(N54:N80)</f>
        <v>0</v>
      </c>
      <c r="F39" s="141">
        <f>N84</f>
        <v>0</v>
      </c>
      <c r="G39" s="140">
        <f t="shared" si="1"/>
        <v>0</v>
      </c>
    </row>
    <row r="40" spans="2:22" ht="20.25" customHeight="1">
      <c r="B40" s="782"/>
      <c r="C40" s="783"/>
      <c r="D40" s="638"/>
      <c r="E40" s="140">
        <f>SUM(O54:O80)</f>
        <v>0</v>
      </c>
      <c r="F40" s="141">
        <f>O84</f>
        <v>0</v>
      </c>
      <c r="G40" s="140">
        <f t="shared" si="1"/>
        <v>0</v>
      </c>
    </row>
    <row r="41" spans="2:22" ht="20.25" customHeight="1">
      <c r="B41" s="782"/>
      <c r="C41" s="783"/>
      <c r="D41" s="638"/>
      <c r="E41" s="140">
        <f>SUM(P54:P80)</f>
        <v>0</v>
      </c>
      <c r="F41" s="141">
        <f>P84</f>
        <v>0</v>
      </c>
      <c r="G41" s="140">
        <f t="shared" si="1"/>
        <v>0</v>
      </c>
    </row>
    <row r="42" spans="2:22" ht="20.25" customHeight="1">
      <c r="B42" s="782"/>
      <c r="C42" s="783"/>
      <c r="D42" s="639"/>
      <c r="E42" s="142">
        <f>SUM(Q54:Q80)</f>
        <v>0</v>
      </c>
      <c r="F42" s="143">
        <f>Q84</f>
        <v>0</v>
      </c>
      <c r="G42" s="142">
        <f t="shared" si="1"/>
        <v>0</v>
      </c>
    </row>
    <row r="43" spans="2:22" s="8" customFormat="1" ht="21" customHeight="1">
      <c r="B43" s="785" t="s">
        <v>26</v>
      </c>
      <c r="C43" s="786"/>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4" t="s">
        <v>620</v>
      </c>
      <c r="C48" s="784"/>
      <c r="D48" s="784"/>
      <c r="E48" s="784"/>
      <c r="F48" s="784"/>
      <c r="G48" s="784"/>
      <c r="H48" s="784"/>
      <c r="I48" s="784"/>
      <c r="J48" s="784"/>
      <c r="K48" s="784"/>
      <c r="L48" s="784"/>
      <c r="M48" s="617"/>
      <c r="N48" s="105"/>
      <c r="O48" s="105"/>
      <c r="P48" s="105"/>
      <c r="Q48" s="105"/>
      <c r="R48" s="105"/>
      <c r="T48" s="37"/>
      <c r="U48" s="19"/>
      <c r="V48" s="38"/>
    </row>
    <row r="49" spans="2:22" s="28" customFormat="1" ht="41" customHeight="1">
      <c r="B49" s="784" t="s">
        <v>565</v>
      </c>
      <c r="C49" s="784"/>
      <c r="D49" s="784"/>
      <c r="E49" s="784"/>
      <c r="F49" s="784"/>
      <c r="G49" s="784"/>
      <c r="H49" s="784"/>
      <c r="I49" s="784"/>
      <c r="J49" s="784"/>
      <c r="K49" s="784"/>
      <c r="L49" s="784"/>
      <c r="M49" s="617"/>
      <c r="N49" s="105"/>
      <c r="O49" s="105"/>
      <c r="P49" s="105"/>
      <c r="Q49" s="105"/>
      <c r="R49" s="105"/>
      <c r="T49" s="37"/>
      <c r="U49" s="19"/>
      <c r="V49" s="38"/>
    </row>
    <row r="50" spans="2:22" s="28" customFormat="1" ht="18" customHeight="1">
      <c r="B50" s="784" t="s">
        <v>689</v>
      </c>
      <c r="C50" s="784"/>
      <c r="D50" s="784"/>
      <c r="E50" s="784"/>
      <c r="F50" s="784"/>
      <c r="G50" s="784"/>
      <c r="H50" s="784"/>
      <c r="I50" s="784"/>
      <c r="J50" s="784"/>
      <c r="K50" s="784"/>
      <c r="L50" s="78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0</v>
      </c>
      <c r="E84" s="679">
        <f>'6.  Carrying Charges'!J237</f>
        <v>0</v>
      </c>
      <c r="F84" s="679">
        <f>'6.  Carrying Charges'!K237</f>
        <v>0</v>
      </c>
      <c r="G84" s="679">
        <f>'6.  Carrying Charges'!L237</f>
        <v>0</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0</v>
      </c>
      <c r="U84" s="152"/>
      <c r="V84" s="153"/>
    </row>
    <row r="85" spans="2:22" s="163" customFormat="1" ht="21.75" customHeight="1">
      <c r="B85" s="623" t="s">
        <v>240</v>
      </c>
      <c r="C85" s="624"/>
      <c r="D85" s="623">
        <f>SUM(D54:D80)+D84</f>
        <v>0</v>
      </c>
      <c r="E85" s="623">
        <f t="shared" ref="E85:Q85" si="2">SUM(E54:E80)+E84</f>
        <v>0</v>
      </c>
      <c r="F85" s="623">
        <f t="shared" si="2"/>
        <v>0</v>
      </c>
      <c r="G85" s="623">
        <f t="shared" si="2"/>
        <v>0</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2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idden="1"/>
    <row r="108" spans="2:21">
      <c r="B108" s="589"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957263</xdr:colOff>
                    <xdr:row>53</xdr:row>
                    <xdr:rowOff>23813</xdr:rowOff>
                  </from>
                  <to>
                    <xdr:col>2</xdr:col>
                    <xdr:colOff>1376363</xdr:colOff>
                    <xdr:row>54</xdr:row>
                    <xdr:rowOff>157163</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957263</xdr:colOff>
                    <xdr:row>56</xdr:row>
                    <xdr:rowOff>23813</xdr:rowOff>
                  </from>
                  <to>
                    <xdr:col>2</xdr:col>
                    <xdr:colOff>1376363</xdr:colOff>
                    <xdr:row>57</xdr:row>
                    <xdr:rowOff>157163</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957263</xdr:colOff>
                    <xdr:row>59</xdr:row>
                    <xdr:rowOff>23813</xdr:rowOff>
                  </from>
                  <to>
                    <xdr:col>2</xdr:col>
                    <xdr:colOff>1376363</xdr:colOff>
                    <xdr:row>60</xdr:row>
                    <xdr:rowOff>157163</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957263</xdr:colOff>
                    <xdr:row>62</xdr:row>
                    <xdr:rowOff>23813</xdr:rowOff>
                  </from>
                  <to>
                    <xdr:col>2</xdr:col>
                    <xdr:colOff>1376363</xdr:colOff>
                    <xdr:row>63</xdr:row>
                    <xdr:rowOff>157163</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957263</xdr:colOff>
                    <xdr:row>65</xdr:row>
                    <xdr:rowOff>23813</xdr:rowOff>
                  </from>
                  <to>
                    <xdr:col>2</xdr:col>
                    <xdr:colOff>1376363</xdr:colOff>
                    <xdr:row>66</xdr:row>
                    <xdr:rowOff>157163</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957263</xdr:colOff>
                    <xdr:row>68</xdr:row>
                    <xdr:rowOff>38100</xdr:rowOff>
                  </from>
                  <to>
                    <xdr:col>2</xdr:col>
                    <xdr:colOff>1376363</xdr:colOff>
                    <xdr:row>69</xdr:row>
                    <xdr:rowOff>176213</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957263</xdr:colOff>
                    <xdr:row>71</xdr:row>
                    <xdr:rowOff>38100</xdr:rowOff>
                  </from>
                  <to>
                    <xdr:col>2</xdr:col>
                    <xdr:colOff>1376363</xdr:colOff>
                    <xdr:row>72</xdr:row>
                    <xdr:rowOff>176213</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33338</xdr:rowOff>
                  </from>
                  <to>
                    <xdr:col>2</xdr:col>
                    <xdr:colOff>1371600</xdr:colOff>
                    <xdr:row>75</xdr:row>
                    <xdr:rowOff>166688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F18" sqref="F18"/>
    </sheetView>
  </sheetViews>
  <sheetFormatPr defaultColWidth="9.06640625" defaultRowHeight="14.25"/>
  <cols>
    <col min="1" max="1" width="5.46484375" style="12" customWidth="1"/>
    <col min="2" max="2" width="27" style="12" customWidth="1"/>
    <col min="3" max="3" width="24.33203125" style="12" customWidth="1"/>
    <col min="4" max="4" width="23.46484375" style="12" customWidth="1"/>
    <col min="5" max="5" width="28.59765625" style="12" customWidth="1"/>
    <col min="6" max="6" width="43.9296875" style="12" customWidth="1"/>
    <col min="7" max="7" width="72.59765625" style="12" customWidth="1"/>
    <col min="8" max="16384" width="9.06640625" style="12"/>
  </cols>
  <sheetData>
    <row r="13" spans="2:3" ht="14.65" thickBot="1"/>
    <row r="14" spans="2:3" ht="26.25" customHeight="1" thickBot="1">
      <c r="B14" s="537" t="s">
        <v>171</v>
      </c>
      <c r="C14" s="126" t="s">
        <v>175</v>
      </c>
    </row>
    <row r="15" spans="2:3" ht="26.25" customHeight="1" thickBot="1">
      <c r="C15" s="128" t="s">
        <v>407</v>
      </c>
    </row>
    <row r="16" spans="2:3" ht="27" customHeight="1" thickBot="1">
      <c r="C16" s="569" t="s">
        <v>554</v>
      </c>
    </row>
    <row r="19" spans="2:8" ht="15">
      <c r="B19" s="537" t="s">
        <v>625</v>
      </c>
    </row>
    <row r="20" spans="2:8" ht="13.5" customHeight="1"/>
    <row r="21" spans="2:8" ht="41" customHeight="1">
      <c r="B21" s="784" t="s">
        <v>688</v>
      </c>
      <c r="C21" s="784"/>
      <c r="D21" s="784"/>
      <c r="E21" s="784"/>
      <c r="F21" s="784"/>
      <c r="G21" s="784"/>
      <c r="H21" s="784"/>
    </row>
    <row r="23" spans="2:8" s="609" customFormat="1" ht="15">
      <c r="B23" s="619" t="s">
        <v>549</v>
      </c>
      <c r="C23" s="619" t="s">
        <v>564</v>
      </c>
      <c r="D23" s="619" t="s">
        <v>548</v>
      </c>
      <c r="E23" s="793" t="s">
        <v>34</v>
      </c>
      <c r="F23" s="794"/>
      <c r="G23" s="793" t="s">
        <v>547</v>
      </c>
      <c r="H23" s="794"/>
    </row>
    <row r="24" spans="2:8">
      <c r="B24" s="608">
        <v>1</v>
      </c>
      <c r="C24" s="644"/>
      <c r="D24" s="607"/>
      <c r="E24" s="789"/>
      <c r="F24" s="790"/>
      <c r="G24" s="791"/>
      <c r="H24" s="792"/>
    </row>
    <row r="25" spans="2:8">
      <c r="B25" s="608">
        <v>2</v>
      </c>
      <c r="C25" s="644"/>
      <c r="D25" s="607"/>
      <c r="E25" s="789"/>
      <c r="F25" s="790"/>
      <c r="G25" s="791"/>
      <c r="H25" s="792"/>
    </row>
    <row r="26" spans="2:8">
      <c r="B26" s="608">
        <v>3</v>
      </c>
      <c r="C26" s="644"/>
      <c r="D26" s="607"/>
      <c r="E26" s="789"/>
      <c r="F26" s="790"/>
      <c r="G26" s="791"/>
      <c r="H26" s="792"/>
    </row>
    <row r="27" spans="2:8">
      <c r="B27" s="608">
        <v>4</v>
      </c>
      <c r="C27" s="644"/>
      <c r="D27" s="607"/>
      <c r="E27" s="789"/>
      <c r="F27" s="790"/>
      <c r="G27" s="791"/>
      <c r="H27" s="792"/>
    </row>
    <row r="28" spans="2:8">
      <c r="B28" s="608">
        <v>5</v>
      </c>
      <c r="C28" s="644"/>
      <c r="D28" s="607"/>
      <c r="E28" s="789"/>
      <c r="F28" s="790"/>
      <c r="G28" s="791"/>
      <c r="H28" s="792"/>
    </row>
    <row r="29" spans="2:8">
      <c r="B29" s="608">
        <v>6</v>
      </c>
      <c r="C29" s="644"/>
      <c r="D29" s="607"/>
      <c r="E29" s="789"/>
      <c r="F29" s="790"/>
      <c r="G29" s="791"/>
      <c r="H29" s="792"/>
    </row>
    <row r="30" spans="2:8">
      <c r="B30" s="608">
        <v>7</v>
      </c>
      <c r="C30" s="644"/>
      <c r="D30" s="607"/>
      <c r="E30" s="789"/>
      <c r="F30" s="790"/>
      <c r="G30" s="791"/>
      <c r="H30" s="792"/>
    </row>
    <row r="31" spans="2:8">
      <c r="B31" s="608">
        <v>8</v>
      </c>
      <c r="C31" s="644"/>
      <c r="D31" s="607"/>
      <c r="E31" s="789"/>
      <c r="F31" s="790"/>
      <c r="G31" s="791"/>
      <c r="H31" s="792"/>
    </row>
    <row r="32" spans="2:8">
      <c r="B32" s="608">
        <v>9</v>
      </c>
      <c r="C32" s="644"/>
      <c r="D32" s="607"/>
      <c r="E32" s="789"/>
      <c r="F32" s="790"/>
      <c r="G32" s="791"/>
      <c r="H32" s="792"/>
    </row>
    <row r="33" spans="2:8">
      <c r="B33" s="608">
        <v>10</v>
      </c>
      <c r="C33" s="644"/>
      <c r="D33" s="607"/>
      <c r="E33" s="789"/>
      <c r="F33" s="790"/>
      <c r="G33" s="791"/>
      <c r="H33" s="792"/>
    </row>
    <row r="34" spans="2:8">
      <c r="B34" s="608" t="s">
        <v>481</v>
      </c>
      <c r="C34" s="644"/>
      <c r="D34" s="607"/>
      <c r="E34" s="789"/>
      <c r="F34" s="790"/>
      <c r="G34" s="791"/>
      <c r="H34" s="792"/>
    </row>
    <row r="36" spans="2:8" ht="30.75" customHeight="1">
      <c r="B36" s="537" t="s">
        <v>621</v>
      </c>
    </row>
    <row r="37" spans="2:8" ht="23.25" customHeight="1">
      <c r="B37" s="568" t="s">
        <v>626</v>
      </c>
      <c r="C37" s="605"/>
      <c r="D37" s="605"/>
      <c r="E37" s="605"/>
      <c r="F37" s="605"/>
      <c r="G37" s="605"/>
      <c r="H37" s="605"/>
    </row>
    <row r="39" spans="2:8" s="90" customFormat="1" ht="15">
      <c r="B39" s="619" t="s">
        <v>549</v>
      </c>
      <c r="C39" s="619" t="s">
        <v>564</v>
      </c>
      <c r="D39" s="619" t="s">
        <v>548</v>
      </c>
      <c r="E39" s="793" t="s">
        <v>34</v>
      </c>
      <c r="F39" s="794"/>
      <c r="G39" s="793" t="s">
        <v>547</v>
      </c>
      <c r="H39" s="794"/>
    </row>
    <row r="40" spans="2:8">
      <c r="B40" s="608">
        <v>1</v>
      </c>
      <c r="C40" s="644"/>
      <c r="D40" s="607"/>
      <c r="E40" s="789"/>
      <c r="F40" s="790"/>
      <c r="G40" s="791"/>
      <c r="H40" s="792"/>
    </row>
    <row r="41" spans="2:8">
      <c r="B41" s="608">
        <v>2</v>
      </c>
      <c r="C41" s="644"/>
      <c r="D41" s="607"/>
      <c r="E41" s="789"/>
      <c r="F41" s="790"/>
      <c r="G41" s="791"/>
      <c r="H41" s="792"/>
    </row>
    <row r="42" spans="2:8">
      <c r="B42" s="608">
        <v>3</v>
      </c>
      <c r="C42" s="644"/>
      <c r="D42" s="607"/>
      <c r="E42" s="789"/>
      <c r="F42" s="790"/>
      <c r="G42" s="791"/>
      <c r="H42" s="792"/>
    </row>
    <row r="43" spans="2:8">
      <c r="B43" s="608">
        <v>4</v>
      </c>
      <c r="C43" s="644"/>
      <c r="D43" s="607"/>
      <c r="E43" s="789"/>
      <c r="F43" s="790"/>
      <c r="G43" s="791"/>
      <c r="H43" s="792"/>
    </row>
    <row r="44" spans="2:8">
      <c r="B44" s="608">
        <v>5</v>
      </c>
      <c r="C44" s="644"/>
      <c r="D44" s="607"/>
      <c r="E44" s="789"/>
      <c r="F44" s="790"/>
      <c r="G44" s="791"/>
      <c r="H44" s="792"/>
    </row>
    <row r="45" spans="2:8">
      <c r="B45" s="608">
        <v>6</v>
      </c>
      <c r="C45" s="644"/>
      <c r="D45" s="607"/>
      <c r="E45" s="789"/>
      <c r="F45" s="790"/>
      <c r="G45" s="791"/>
      <c r="H45" s="792"/>
    </row>
    <row r="46" spans="2:8">
      <c r="B46" s="608">
        <v>7</v>
      </c>
      <c r="C46" s="644"/>
      <c r="D46" s="607"/>
      <c r="E46" s="789"/>
      <c r="F46" s="790"/>
      <c r="G46" s="791"/>
      <c r="H46" s="792"/>
    </row>
    <row r="47" spans="2:8">
      <c r="B47" s="608">
        <v>8</v>
      </c>
      <c r="C47" s="644"/>
      <c r="D47" s="607"/>
      <c r="E47" s="789"/>
      <c r="F47" s="790"/>
      <c r="G47" s="791"/>
      <c r="H47" s="792"/>
    </row>
    <row r="48" spans="2:8">
      <c r="B48" s="608">
        <v>9</v>
      </c>
      <c r="C48" s="644"/>
      <c r="D48" s="607"/>
      <c r="E48" s="789"/>
      <c r="F48" s="790"/>
      <c r="G48" s="791"/>
      <c r="H48" s="792"/>
    </row>
    <row r="49" spans="2:8">
      <c r="B49" s="608">
        <v>10</v>
      </c>
      <c r="C49" s="644"/>
      <c r="D49" s="607"/>
      <c r="E49" s="789"/>
      <c r="F49" s="790"/>
      <c r="G49" s="791"/>
      <c r="H49" s="792"/>
    </row>
    <row r="50" spans="2:8">
      <c r="B50" s="608" t="s">
        <v>481</v>
      </c>
      <c r="C50" s="644"/>
      <c r="D50" s="607"/>
      <c r="E50" s="789"/>
      <c r="F50" s="790"/>
      <c r="G50" s="791"/>
      <c r="H50" s="79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9" zoomScale="90" zoomScaleNormal="90" workbookViewId="0">
      <selection activeCell="F23" sqref="F23"/>
    </sheetView>
  </sheetViews>
  <sheetFormatPr defaultColWidth="9.06640625" defaultRowHeight="14.2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6484375" style="12" customWidth="1"/>
    <col min="8" max="8" width="24.06640625" style="12" customWidth="1"/>
    <col min="9" max="13" width="22.06640625" style="12" customWidth="1"/>
    <col min="14" max="14" width="26" style="12" customWidth="1"/>
    <col min="15" max="16" width="22.06640625" style="12" customWidth="1"/>
    <col min="17" max="17" width="16.33203125" style="12" customWidth="1"/>
    <col min="18" max="18" width="13.53125" style="12" customWidth="1"/>
    <col min="19" max="19" width="13.9296875" style="12" customWidth="1"/>
    <col min="20" max="20" width="20" style="12" customWidth="1"/>
    <col min="21" max="21" width="10.06640625" style="12" customWidth="1"/>
    <col min="22" max="30" width="14" style="12" customWidth="1"/>
    <col min="31" max="16384" width="9.06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5" t="s">
        <v>766</v>
      </c>
      <c r="C11" s="795"/>
      <c r="D11" s="795"/>
      <c r="E11" s="795"/>
      <c r="F11" s="795"/>
      <c r="G11" s="795"/>
      <c r="H11" s="795"/>
      <c r="I11" s="795"/>
      <c r="J11" s="795"/>
      <c r="K11" s="795"/>
      <c r="L11" s="795"/>
      <c r="M11" s="79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682</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5" t="s">
        <v>766</v>
      </c>
      <c r="C26" s="795"/>
      <c r="D26" s="795"/>
      <c r="E26" s="795"/>
      <c r="F26" s="795"/>
      <c r="G26" s="795"/>
      <c r="H26" s="795"/>
      <c r="I26" s="795"/>
      <c r="J26" s="795"/>
      <c r="K26" s="795"/>
      <c r="L26" s="795"/>
      <c r="M26" s="79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682</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
      <c r="B39" s="118" t="s">
        <v>454</v>
      </c>
      <c r="C39" s="35"/>
      <c r="D39" s="34"/>
      <c r="E39" s="39"/>
      <c r="F39" s="40"/>
    </row>
    <row r="40" spans="2:32" s="70" customFormat="1" ht="39" customHeight="1">
      <c r="B40" s="795" t="s">
        <v>619</v>
      </c>
      <c r="C40" s="795"/>
      <c r="D40" s="795"/>
      <c r="E40" s="795"/>
      <c r="F40" s="795"/>
      <c r="G40" s="795"/>
      <c r="H40" s="795"/>
      <c r="I40" s="795"/>
      <c r="J40" s="795"/>
      <c r="K40" s="795"/>
      <c r="L40" s="795"/>
      <c r="M40" s="79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D138" sqref="D138"/>
    </sheetView>
  </sheetViews>
  <sheetFormatPr defaultColWidth="9.06640625" defaultRowHeight="14.25" outlineLevelRow="1"/>
  <cols>
    <col min="1" max="1" width="6.53125" style="4" customWidth="1"/>
    <col min="2" max="2" width="36.53125" style="5" customWidth="1"/>
    <col min="3" max="3" width="16.9296875" style="78" customWidth="1"/>
    <col min="4" max="5" width="17.9296875" style="5" customWidth="1"/>
    <col min="6" max="6" width="18.59765625" style="5" customWidth="1"/>
    <col min="7" max="8" width="15.46484375" style="5" customWidth="1"/>
    <col min="9" max="9" width="17.33203125" style="5" customWidth="1"/>
    <col min="10" max="13" width="15.9296875" style="5" customWidth="1"/>
    <col min="14" max="14" width="18.9296875" style="5" customWidth="1"/>
    <col min="15" max="15" width="16.53125" style="5" customWidth="1"/>
    <col min="16" max="16" width="17.06640625" style="5" customWidth="1"/>
    <col min="17" max="16384" width="9.06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1" t="s">
        <v>171</v>
      </c>
      <c r="C4" s="85" t="s">
        <v>175</v>
      </c>
      <c r="D4" s="85"/>
      <c r="E4" s="49"/>
    </row>
    <row r="5" spans="1:26" s="18" customFormat="1" ht="26.25" hidden="1" customHeight="1" outlineLevel="1" thickBot="1">
      <c r="A5" s="4"/>
      <c r="B5" s="801"/>
      <c r="C5" s="86" t="s">
        <v>172</v>
      </c>
      <c r="D5" s="86"/>
      <c r="E5" s="49"/>
    </row>
    <row r="6" spans="1:26" ht="26.25" hidden="1" customHeight="1" outlineLevel="1" thickBot="1">
      <c r="B6" s="801"/>
      <c r="C6" s="804" t="s">
        <v>554</v>
      </c>
      <c r="D6" s="80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799" t="s">
        <v>627</v>
      </c>
      <c r="C12" s="799"/>
      <c r="D12" s="799"/>
      <c r="E12" s="799"/>
      <c r="F12" s="799"/>
      <c r="G12" s="799"/>
      <c r="H12" s="799"/>
      <c r="I12" s="799"/>
      <c r="J12" s="799"/>
      <c r="K12" s="799"/>
      <c r="L12" s="799"/>
      <c r="M12" s="799"/>
      <c r="N12" s="799"/>
      <c r="O12" s="79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566</v>
      </c>
      <c r="E14" s="472" t="s">
        <v>567</v>
      </c>
      <c r="F14" s="472" t="s">
        <v>568</v>
      </c>
      <c r="G14" s="472" t="s">
        <v>569</v>
      </c>
      <c r="H14" s="472" t="s">
        <v>570</v>
      </c>
      <c r="I14" s="472" t="s">
        <v>571</v>
      </c>
      <c r="J14" s="472" t="s">
        <v>572</v>
      </c>
      <c r="K14" s="472" t="s">
        <v>573</v>
      </c>
      <c r="L14" s="472" t="s">
        <v>574</v>
      </c>
      <c r="M14" s="472" t="s">
        <v>575</v>
      </c>
      <c r="N14" s="472" t="s">
        <v>576</v>
      </c>
      <c r="O14" s="472" t="s">
        <v>577</v>
      </c>
      <c r="P14" s="7"/>
    </row>
    <row r="15" spans="1:26" s="7" customFormat="1" ht="18.75" customHeight="1">
      <c r="B15" s="473" t="s">
        <v>188</v>
      </c>
      <c r="C15" s="80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7"/>
      <c r="D16" s="477"/>
      <c r="E16" s="477"/>
      <c r="F16" s="477"/>
      <c r="G16" s="477"/>
      <c r="H16" s="477"/>
      <c r="I16" s="477"/>
      <c r="J16" s="477"/>
      <c r="K16" s="477"/>
      <c r="L16" s="477"/>
      <c r="M16" s="477"/>
      <c r="N16" s="477"/>
      <c r="O16" s="478"/>
    </row>
    <row r="17" spans="1:15" s="111" customFormat="1" ht="17.25" customHeight="1">
      <c r="B17" s="479" t="s">
        <v>563</v>
      </c>
      <c r="C17" s="80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796" t="str">
        <f>'2. LRAMVA Threshold'!D43</f>
        <v>kWh</v>
      </c>
      <c r="D18" s="46"/>
      <c r="E18" s="46"/>
      <c r="F18" s="46"/>
      <c r="G18" s="46"/>
      <c r="H18" s="46"/>
      <c r="I18" s="46"/>
      <c r="J18" s="46"/>
      <c r="K18" s="46"/>
      <c r="L18" s="46"/>
      <c r="M18" s="46"/>
      <c r="N18" s="46"/>
      <c r="O18" s="69"/>
    </row>
    <row r="19" spans="1:15" s="7" customFormat="1" ht="15" customHeight="1" outlineLevel="1">
      <c r="B19" s="536" t="s">
        <v>514</v>
      </c>
      <c r="C19" s="797"/>
      <c r="D19" s="46"/>
      <c r="E19" s="46"/>
      <c r="F19" s="46"/>
      <c r="G19" s="46"/>
      <c r="H19" s="46"/>
      <c r="I19" s="46"/>
      <c r="J19" s="46"/>
      <c r="K19" s="46"/>
      <c r="L19" s="46"/>
      <c r="M19" s="46"/>
      <c r="N19" s="46"/>
      <c r="O19" s="69"/>
    </row>
    <row r="20" spans="1:15" s="7" customFormat="1" ht="15" customHeight="1" outlineLevel="1">
      <c r="B20" s="536" t="s">
        <v>515</v>
      </c>
      <c r="C20" s="797"/>
      <c r="D20" s="46"/>
      <c r="E20" s="46"/>
      <c r="F20" s="46"/>
      <c r="G20" s="46"/>
      <c r="H20" s="46"/>
      <c r="I20" s="46"/>
      <c r="J20" s="46"/>
      <c r="K20" s="46"/>
      <c r="L20" s="46"/>
      <c r="M20" s="46"/>
      <c r="N20" s="46"/>
      <c r="O20" s="69"/>
    </row>
    <row r="21" spans="1:15" s="7" customFormat="1" ht="15" customHeight="1" outlineLevel="1">
      <c r="B21" s="536" t="s">
        <v>491</v>
      </c>
      <c r="C21" s="797"/>
      <c r="D21" s="46"/>
      <c r="E21" s="46"/>
      <c r="F21" s="46"/>
      <c r="G21" s="46"/>
      <c r="H21" s="46"/>
      <c r="I21" s="46"/>
      <c r="J21" s="46"/>
      <c r="K21" s="46"/>
      <c r="L21" s="46"/>
      <c r="M21" s="46"/>
      <c r="N21" s="46"/>
      <c r="O21" s="69"/>
    </row>
    <row r="22" spans="1:15" s="7" customFormat="1" ht="14.25" customHeight="1">
      <c r="B22" s="536" t="s">
        <v>516</v>
      </c>
      <c r="C22" s="798"/>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6" t="str">
        <f>'2. LRAMVA Threshold'!E43</f>
        <v>kWh</v>
      </c>
      <c r="D25" s="46"/>
      <c r="E25" s="46"/>
      <c r="F25" s="46"/>
      <c r="G25" s="46"/>
      <c r="H25" s="46"/>
      <c r="I25" s="46"/>
      <c r="J25" s="46"/>
      <c r="K25" s="46"/>
      <c r="L25" s="46"/>
      <c r="M25" s="46"/>
      <c r="N25" s="46"/>
      <c r="O25" s="69"/>
    </row>
    <row r="26" spans="1:15" s="18" customFormat="1" outlineLevel="1">
      <c r="A26" s="4"/>
      <c r="B26" s="536" t="s">
        <v>514</v>
      </c>
      <c r="C26" s="797"/>
      <c r="D26" s="46"/>
      <c r="E26" s="46"/>
      <c r="F26" s="46"/>
      <c r="G26" s="46"/>
      <c r="H26" s="46"/>
      <c r="I26" s="46"/>
      <c r="J26" s="46"/>
      <c r="K26" s="46"/>
      <c r="L26" s="46"/>
      <c r="M26" s="46"/>
      <c r="N26" s="46"/>
      <c r="O26" s="69"/>
    </row>
    <row r="27" spans="1:15" s="18" customFormat="1" outlineLevel="1">
      <c r="A27" s="4"/>
      <c r="B27" s="536" t="s">
        <v>515</v>
      </c>
      <c r="C27" s="797"/>
      <c r="D27" s="46"/>
      <c r="E27" s="46"/>
      <c r="F27" s="46"/>
      <c r="G27" s="46"/>
      <c r="H27" s="46"/>
      <c r="I27" s="46"/>
      <c r="J27" s="46"/>
      <c r="K27" s="46"/>
      <c r="L27" s="46"/>
      <c r="M27" s="46"/>
      <c r="N27" s="46"/>
      <c r="O27" s="69"/>
    </row>
    <row r="28" spans="1:15" s="18" customFormat="1" outlineLevel="1">
      <c r="A28" s="4"/>
      <c r="B28" s="536" t="s">
        <v>491</v>
      </c>
      <c r="C28" s="797"/>
      <c r="D28" s="46"/>
      <c r="E28" s="46"/>
      <c r="F28" s="46"/>
      <c r="G28" s="46"/>
      <c r="H28" s="46"/>
      <c r="I28" s="46"/>
      <c r="J28" s="46"/>
      <c r="K28" s="46"/>
      <c r="L28" s="46"/>
      <c r="M28" s="46"/>
      <c r="N28" s="46"/>
      <c r="O28" s="69"/>
    </row>
    <row r="29" spans="1:15" s="18" customFormat="1">
      <c r="A29" s="4"/>
      <c r="B29" s="536" t="s">
        <v>516</v>
      </c>
      <c r="C29" s="798"/>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3.9">
      <c r="B32" s="604">
        <f>'1.  LRAMVA Summary'!B31</f>
        <v>0</v>
      </c>
      <c r="C32" s="796">
        <f>'2. LRAMVA Threshold'!F43</f>
        <v>0</v>
      </c>
      <c r="D32" s="46"/>
      <c r="E32" s="46"/>
      <c r="F32" s="46"/>
      <c r="G32" s="46"/>
      <c r="H32" s="46"/>
      <c r="I32" s="46"/>
      <c r="J32" s="46"/>
      <c r="K32" s="46"/>
      <c r="L32" s="46"/>
      <c r="M32" s="46"/>
      <c r="N32" s="46"/>
      <c r="O32" s="69"/>
    </row>
    <row r="33" spans="1:15" s="18" customFormat="1" outlineLevel="1">
      <c r="A33" s="4"/>
      <c r="B33" s="536" t="s">
        <v>514</v>
      </c>
      <c r="C33" s="797"/>
      <c r="D33" s="46"/>
      <c r="E33" s="46"/>
      <c r="F33" s="46"/>
      <c r="G33" s="46"/>
      <c r="H33" s="46"/>
      <c r="I33" s="46"/>
      <c r="J33" s="46"/>
      <c r="K33" s="46"/>
      <c r="L33" s="46"/>
      <c r="M33" s="46"/>
      <c r="N33" s="46"/>
      <c r="O33" s="69"/>
    </row>
    <row r="34" spans="1:15" s="18" customFormat="1" outlineLevel="1">
      <c r="A34" s="4"/>
      <c r="B34" s="536" t="s">
        <v>515</v>
      </c>
      <c r="C34" s="797"/>
      <c r="D34" s="46"/>
      <c r="E34" s="46"/>
      <c r="F34" s="46"/>
      <c r="G34" s="46"/>
      <c r="H34" s="46"/>
      <c r="I34" s="46"/>
      <c r="J34" s="46"/>
      <c r="K34" s="46"/>
      <c r="L34" s="46"/>
      <c r="M34" s="46"/>
      <c r="N34" s="46"/>
      <c r="O34" s="69"/>
    </row>
    <row r="35" spans="1:15" s="18" customFormat="1" outlineLevel="1">
      <c r="A35" s="4"/>
      <c r="B35" s="536" t="s">
        <v>491</v>
      </c>
      <c r="C35" s="797"/>
      <c r="D35" s="46"/>
      <c r="E35" s="46"/>
      <c r="F35" s="46"/>
      <c r="G35" s="46"/>
      <c r="H35" s="46"/>
      <c r="I35" s="46"/>
      <c r="J35" s="46"/>
      <c r="K35" s="46"/>
      <c r="L35" s="46"/>
      <c r="M35" s="46"/>
      <c r="N35" s="46"/>
      <c r="O35" s="69"/>
    </row>
    <row r="36" spans="1:15" s="18" customFormat="1">
      <c r="A36" s="4"/>
      <c r="B36" s="536" t="s">
        <v>516</v>
      </c>
      <c r="C36" s="798"/>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3.9">
      <c r="A39" s="62"/>
      <c r="B39" s="604">
        <f>'1.  LRAMVA Summary'!B32</f>
        <v>0</v>
      </c>
      <c r="C39" s="796">
        <f>'2. LRAMVA Threshold'!G43</f>
        <v>0</v>
      </c>
      <c r="D39" s="46"/>
      <c r="E39" s="46"/>
      <c r="F39" s="46"/>
      <c r="G39" s="46"/>
      <c r="H39" s="46"/>
      <c r="I39" s="46"/>
      <c r="J39" s="46"/>
      <c r="K39" s="46"/>
      <c r="L39" s="46"/>
      <c r="M39" s="46"/>
      <c r="N39" s="46"/>
      <c r="O39" s="69"/>
    </row>
    <row r="40" spans="1:15" s="18" customFormat="1" outlineLevel="1">
      <c r="A40" s="4"/>
      <c r="B40" s="536" t="s">
        <v>514</v>
      </c>
      <c r="C40" s="797"/>
      <c r="D40" s="46"/>
      <c r="E40" s="46"/>
      <c r="F40" s="46"/>
      <c r="G40" s="46"/>
      <c r="H40" s="46"/>
      <c r="I40" s="46"/>
      <c r="J40" s="46"/>
      <c r="K40" s="46"/>
      <c r="L40" s="46"/>
      <c r="M40" s="46"/>
      <c r="N40" s="46"/>
      <c r="O40" s="69"/>
    </row>
    <row r="41" spans="1:15" s="18" customFormat="1" outlineLevel="1">
      <c r="A41" s="4"/>
      <c r="B41" s="536" t="s">
        <v>515</v>
      </c>
      <c r="C41" s="797"/>
      <c r="D41" s="46"/>
      <c r="E41" s="46"/>
      <c r="F41" s="46"/>
      <c r="G41" s="46"/>
      <c r="H41" s="46"/>
      <c r="I41" s="46"/>
      <c r="J41" s="46"/>
      <c r="K41" s="46"/>
      <c r="L41" s="46"/>
      <c r="M41" s="46"/>
      <c r="N41" s="46"/>
      <c r="O41" s="69"/>
    </row>
    <row r="42" spans="1:15" s="18" customFormat="1" outlineLevel="1">
      <c r="A42" s="4"/>
      <c r="B42" s="536" t="s">
        <v>491</v>
      </c>
      <c r="C42" s="797"/>
      <c r="D42" s="46"/>
      <c r="E42" s="46"/>
      <c r="F42" s="46"/>
      <c r="G42" s="46"/>
      <c r="H42" s="46"/>
      <c r="I42" s="46"/>
      <c r="J42" s="46"/>
      <c r="K42" s="46"/>
      <c r="L42" s="46"/>
      <c r="M42" s="46"/>
      <c r="N42" s="46"/>
      <c r="O42" s="69"/>
    </row>
    <row r="43" spans="1:15" s="18" customFormat="1">
      <c r="A43" s="4"/>
      <c r="B43" s="536" t="s">
        <v>516</v>
      </c>
      <c r="C43" s="798"/>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3.9">
      <c r="A45" s="72"/>
      <c r="B45" s="492"/>
      <c r="C45" s="488"/>
      <c r="D45" s="71"/>
      <c r="E45" s="71"/>
      <c r="F45" s="71"/>
      <c r="G45" s="71"/>
      <c r="H45" s="71"/>
      <c r="I45" s="71"/>
      <c r="J45" s="71"/>
      <c r="K45" s="71"/>
      <c r="L45" s="487"/>
      <c r="M45" s="487"/>
      <c r="N45" s="487"/>
      <c r="O45" s="493"/>
    </row>
    <row r="46" spans="1:15" s="64" customFormat="1" ht="13.9">
      <c r="A46" s="62"/>
      <c r="B46" s="604">
        <f>'1.  LRAMVA Summary'!B33</f>
        <v>0</v>
      </c>
      <c r="C46" s="796">
        <f>'2. LRAMVA Threshold'!H43</f>
        <v>0</v>
      </c>
      <c r="D46" s="46"/>
      <c r="E46" s="46"/>
      <c r="F46" s="46"/>
      <c r="G46" s="46"/>
      <c r="H46" s="46"/>
      <c r="I46" s="46"/>
      <c r="J46" s="46"/>
      <c r="K46" s="46"/>
      <c r="L46" s="46"/>
      <c r="M46" s="46"/>
      <c r="N46" s="46"/>
      <c r="O46" s="69"/>
    </row>
    <row r="47" spans="1:15" s="18" customFormat="1" outlineLevel="1">
      <c r="A47" s="4"/>
      <c r="B47" s="536" t="s">
        <v>514</v>
      </c>
      <c r="C47" s="797"/>
      <c r="D47" s="46"/>
      <c r="E47" s="46"/>
      <c r="F47" s="46"/>
      <c r="G47" s="46"/>
      <c r="H47" s="46"/>
      <c r="I47" s="46"/>
      <c r="J47" s="46"/>
      <c r="K47" s="46"/>
      <c r="L47" s="46"/>
      <c r="M47" s="46"/>
      <c r="N47" s="46"/>
      <c r="O47" s="69"/>
    </row>
    <row r="48" spans="1:15" s="18" customFormat="1" outlineLevel="1">
      <c r="A48" s="4"/>
      <c r="B48" s="536" t="s">
        <v>515</v>
      </c>
      <c r="C48" s="797"/>
      <c r="D48" s="46"/>
      <c r="E48" s="46"/>
      <c r="F48" s="46"/>
      <c r="G48" s="46"/>
      <c r="H48" s="46"/>
      <c r="I48" s="46"/>
      <c r="J48" s="46"/>
      <c r="K48" s="46"/>
      <c r="L48" s="46"/>
      <c r="M48" s="46"/>
      <c r="N48" s="46"/>
      <c r="O48" s="69"/>
    </row>
    <row r="49" spans="1:15" s="18" customFormat="1" outlineLevel="1">
      <c r="A49" s="4"/>
      <c r="B49" s="536" t="s">
        <v>491</v>
      </c>
      <c r="C49" s="797"/>
      <c r="D49" s="46"/>
      <c r="E49" s="46"/>
      <c r="F49" s="46"/>
      <c r="G49" s="46"/>
      <c r="H49" s="46"/>
      <c r="I49" s="46"/>
      <c r="J49" s="46"/>
      <c r="K49" s="46"/>
      <c r="L49" s="46"/>
      <c r="M49" s="46"/>
      <c r="N49" s="46"/>
      <c r="O49" s="69"/>
    </row>
    <row r="50" spans="1:15" s="18" customFormat="1">
      <c r="A50" s="4"/>
      <c r="B50" s="536" t="s">
        <v>516</v>
      </c>
      <c r="C50" s="798"/>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3.9">
      <c r="A52" s="72"/>
      <c r="B52" s="492"/>
      <c r="C52" s="488"/>
      <c r="D52" s="71"/>
      <c r="E52" s="71"/>
      <c r="F52" s="71"/>
      <c r="G52" s="71"/>
      <c r="H52" s="71"/>
      <c r="I52" s="71"/>
      <c r="J52" s="71"/>
      <c r="K52" s="71"/>
      <c r="L52" s="494"/>
      <c r="M52" s="494"/>
      <c r="N52" s="494"/>
      <c r="O52" s="493"/>
    </row>
    <row r="53" spans="1:15" s="64" customFormat="1" ht="13.9">
      <c r="A53" s="62"/>
      <c r="B53" s="604">
        <f>'1.  LRAMVA Summary'!B34</f>
        <v>0</v>
      </c>
      <c r="C53" s="796">
        <f>'2. LRAMVA Threshold'!I43</f>
        <v>0</v>
      </c>
      <c r="D53" s="46"/>
      <c r="E53" s="46"/>
      <c r="F53" s="46"/>
      <c r="G53" s="46"/>
      <c r="H53" s="46"/>
      <c r="I53" s="46"/>
      <c r="J53" s="46"/>
      <c r="K53" s="46"/>
      <c r="L53" s="46"/>
      <c r="M53" s="46"/>
      <c r="N53" s="46"/>
      <c r="O53" s="69"/>
    </row>
    <row r="54" spans="1:15" s="18" customFormat="1" outlineLevel="1">
      <c r="A54" s="4"/>
      <c r="B54" s="536" t="s">
        <v>514</v>
      </c>
      <c r="C54" s="797"/>
      <c r="D54" s="46"/>
      <c r="E54" s="46"/>
      <c r="F54" s="46"/>
      <c r="G54" s="46"/>
      <c r="H54" s="46"/>
      <c r="I54" s="46"/>
      <c r="J54" s="46"/>
      <c r="K54" s="46"/>
      <c r="L54" s="46"/>
      <c r="M54" s="46"/>
      <c r="N54" s="46"/>
      <c r="O54" s="69"/>
    </row>
    <row r="55" spans="1:15" s="18" customFormat="1" outlineLevel="1">
      <c r="A55" s="4"/>
      <c r="B55" s="536" t="s">
        <v>515</v>
      </c>
      <c r="C55" s="797"/>
      <c r="D55" s="46"/>
      <c r="E55" s="46"/>
      <c r="F55" s="46"/>
      <c r="G55" s="46"/>
      <c r="H55" s="46"/>
      <c r="I55" s="46"/>
      <c r="J55" s="46"/>
      <c r="K55" s="46"/>
      <c r="L55" s="46"/>
      <c r="M55" s="46"/>
      <c r="N55" s="46"/>
      <c r="O55" s="69"/>
    </row>
    <row r="56" spans="1:15" s="18" customFormat="1" outlineLevel="1">
      <c r="A56" s="4"/>
      <c r="B56" s="536" t="s">
        <v>491</v>
      </c>
      <c r="C56" s="797"/>
      <c r="D56" s="46"/>
      <c r="E56" s="46"/>
      <c r="F56" s="46"/>
      <c r="G56" s="46"/>
      <c r="H56" s="46"/>
      <c r="I56" s="46"/>
      <c r="J56" s="46"/>
      <c r="K56" s="46"/>
      <c r="L56" s="46"/>
      <c r="M56" s="46"/>
      <c r="N56" s="46"/>
      <c r="O56" s="69"/>
    </row>
    <row r="57" spans="1:15" s="18" customFormat="1">
      <c r="A57" s="4"/>
      <c r="B57" s="536" t="s">
        <v>516</v>
      </c>
      <c r="C57" s="79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3.9">
      <c r="A59" s="72"/>
      <c r="B59" s="492"/>
      <c r="C59" s="488"/>
      <c r="D59" s="71"/>
      <c r="E59" s="71"/>
      <c r="F59" s="71"/>
      <c r="G59" s="71"/>
      <c r="H59" s="71"/>
      <c r="I59" s="71"/>
      <c r="J59" s="71"/>
      <c r="K59" s="71"/>
      <c r="L59" s="494"/>
      <c r="M59" s="494"/>
      <c r="N59" s="494"/>
      <c r="O59" s="493"/>
    </row>
    <row r="60" spans="1:15" s="64" customFormat="1" ht="13.9">
      <c r="A60" s="62"/>
      <c r="B60" s="604">
        <f>'1.  LRAMVA Summary'!B35</f>
        <v>0</v>
      </c>
      <c r="C60" s="796">
        <f>'2. LRAMVA Threshold'!J43</f>
        <v>0</v>
      </c>
      <c r="D60" s="46"/>
      <c r="E60" s="46"/>
      <c r="F60" s="46"/>
      <c r="G60" s="46"/>
      <c r="H60" s="46"/>
      <c r="I60" s="46"/>
      <c r="J60" s="46"/>
      <c r="K60" s="46"/>
      <c r="L60" s="46"/>
      <c r="M60" s="46"/>
      <c r="N60" s="46"/>
      <c r="O60" s="69"/>
    </row>
    <row r="61" spans="1:15" s="18" customFormat="1" outlineLevel="1">
      <c r="A61" s="4"/>
      <c r="B61" s="536" t="s">
        <v>514</v>
      </c>
      <c r="C61" s="797"/>
      <c r="D61" s="46"/>
      <c r="E61" s="46"/>
      <c r="F61" s="46"/>
      <c r="G61" s="46"/>
      <c r="H61" s="46"/>
      <c r="I61" s="46"/>
      <c r="J61" s="46"/>
      <c r="K61" s="46"/>
      <c r="L61" s="46"/>
      <c r="M61" s="46"/>
      <c r="N61" s="46"/>
      <c r="O61" s="69"/>
    </row>
    <row r="62" spans="1:15" s="18" customFormat="1" outlineLevel="1">
      <c r="A62" s="4"/>
      <c r="B62" s="536" t="s">
        <v>515</v>
      </c>
      <c r="C62" s="797"/>
      <c r="D62" s="46"/>
      <c r="E62" s="46"/>
      <c r="F62" s="46"/>
      <c r="G62" s="46"/>
      <c r="H62" s="46"/>
      <c r="I62" s="46"/>
      <c r="J62" s="46"/>
      <c r="K62" s="46"/>
      <c r="L62" s="46"/>
      <c r="M62" s="46"/>
      <c r="N62" s="46"/>
      <c r="O62" s="69"/>
    </row>
    <row r="63" spans="1:15" s="18" customFormat="1" outlineLevel="1">
      <c r="A63" s="4"/>
      <c r="B63" s="536" t="s">
        <v>491</v>
      </c>
      <c r="C63" s="797"/>
      <c r="D63" s="46"/>
      <c r="E63" s="46"/>
      <c r="F63" s="46"/>
      <c r="G63" s="46"/>
      <c r="H63" s="46"/>
      <c r="I63" s="46"/>
      <c r="J63" s="46"/>
      <c r="K63" s="46"/>
      <c r="L63" s="46"/>
      <c r="M63" s="46"/>
      <c r="N63" s="46"/>
      <c r="O63" s="69"/>
    </row>
    <row r="64" spans="1:15" s="18" customFormat="1">
      <c r="A64" s="4"/>
      <c r="B64" s="536" t="s">
        <v>516</v>
      </c>
      <c r="C64" s="79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3.9">
      <c r="A67" s="62"/>
      <c r="B67" s="604">
        <f>'1.  LRAMVA Summary'!B36</f>
        <v>0</v>
      </c>
      <c r="C67" s="796">
        <f>'2. LRAMVA Threshold'!K43</f>
        <v>0</v>
      </c>
      <c r="D67" s="46"/>
      <c r="E67" s="46"/>
      <c r="F67" s="46"/>
      <c r="G67" s="46"/>
      <c r="H67" s="46"/>
      <c r="I67" s="46"/>
      <c r="J67" s="46"/>
      <c r="K67" s="46"/>
      <c r="L67" s="46"/>
      <c r="M67" s="46"/>
      <c r="N67" s="46"/>
      <c r="O67" s="69"/>
    </row>
    <row r="68" spans="1:15" s="18" customFormat="1" outlineLevel="1">
      <c r="A68" s="4"/>
      <c r="B68" s="536" t="s">
        <v>514</v>
      </c>
      <c r="C68" s="797"/>
      <c r="D68" s="46"/>
      <c r="E68" s="46"/>
      <c r="F68" s="46"/>
      <c r="G68" s="46"/>
      <c r="H68" s="46"/>
      <c r="I68" s="46"/>
      <c r="J68" s="46"/>
      <c r="K68" s="46"/>
      <c r="L68" s="46"/>
      <c r="M68" s="46"/>
      <c r="N68" s="46"/>
      <c r="O68" s="69"/>
    </row>
    <row r="69" spans="1:15" s="18" customFormat="1" outlineLevel="1">
      <c r="A69" s="4"/>
      <c r="B69" s="536" t="s">
        <v>515</v>
      </c>
      <c r="C69" s="797"/>
      <c r="D69" s="46"/>
      <c r="E69" s="46"/>
      <c r="F69" s="46"/>
      <c r="G69" s="46"/>
      <c r="H69" s="46"/>
      <c r="I69" s="46"/>
      <c r="J69" s="46"/>
      <c r="K69" s="46"/>
      <c r="L69" s="46"/>
      <c r="M69" s="46"/>
      <c r="N69" s="46"/>
      <c r="O69" s="69"/>
    </row>
    <row r="70" spans="1:15" s="18" customFormat="1" outlineLevel="1">
      <c r="A70" s="4"/>
      <c r="B70" s="536" t="s">
        <v>491</v>
      </c>
      <c r="C70" s="797"/>
      <c r="D70" s="46"/>
      <c r="E70" s="46"/>
      <c r="F70" s="46"/>
      <c r="G70" s="46"/>
      <c r="H70" s="46"/>
      <c r="I70" s="46"/>
      <c r="J70" s="46"/>
      <c r="K70" s="46"/>
      <c r="L70" s="46"/>
      <c r="M70" s="46"/>
      <c r="N70" s="46"/>
      <c r="O70" s="69"/>
    </row>
    <row r="71" spans="1:15" s="18" customFormat="1">
      <c r="A71" s="4"/>
      <c r="B71" s="536" t="s">
        <v>516</v>
      </c>
      <c r="C71" s="79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3.9">
      <c r="A74" s="62"/>
      <c r="B74" s="604">
        <f>'1.  LRAMVA Summary'!B37</f>
        <v>0</v>
      </c>
      <c r="C74" s="796">
        <f>'2. LRAMVA Threshold'!L43</f>
        <v>0</v>
      </c>
      <c r="D74" s="46"/>
      <c r="E74" s="46"/>
      <c r="F74" s="46"/>
      <c r="G74" s="46"/>
      <c r="H74" s="46"/>
      <c r="I74" s="46"/>
      <c r="J74" s="46"/>
      <c r="K74" s="46"/>
      <c r="L74" s="46"/>
      <c r="M74" s="46"/>
      <c r="N74" s="46"/>
      <c r="O74" s="69"/>
    </row>
    <row r="75" spans="1:15" s="18" customFormat="1" outlineLevel="1">
      <c r="A75" s="4"/>
      <c r="B75" s="536" t="s">
        <v>514</v>
      </c>
      <c r="C75" s="797"/>
      <c r="D75" s="46"/>
      <c r="E75" s="46"/>
      <c r="F75" s="46"/>
      <c r="G75" s="46"/>
      <c r="H75" s="46"/>
      <c r="I75" s="46"/>
      <c r="J75" s="46"/>
      <c r="K75" s="46"/>
      <c r="L75" s="46"/>
      <c r="M75" s="46"/>
      <c r="N75" s="46"/>
      <c r="O75" s="69"/>
    </row>
    <row r="76" spans="1:15" s="18" customFormat="1" outlineLevel="1">
      <c r="A76" s="4"/>
      <c r="B76" s="536" t="s">
        <v>515</v>
      </c>
      <c r="C76" s="797"/>
      <c r="D76" s="46"/>
      <c r="E76" s="46"/>
      <c r="F76" s="46"/>
      <c r="G76" s="46"/>
      <c r="H76" s="46"/>
      <c r="I76" s="46"/>
      <c r="J76" s="46"/>
      <c r="K76" s="46"/>
      <c r="L76" s="46"/>
      <c r="M76" s="46"/>
      <c r="N76" s="46"/>
      <c r="O76" s="69"/>
    </row>
    <row r="77" spans="1:15" s="18" customFormat="1" outlineLevel="1">
      <c r="A77" s="4"/>
      <c r="B77" s="536" t="s">
        <v>491</v>
      </c>
      <c r="C77" s="797"/>
      <c r="D77" s="46"/>
      <c r="E77" s="46"/>
      <c r="F77" s="46"/>
      <c r="G77" s="46"/>
      <c r="H77" s="46"/>
      <c r="I77" s="46"/>
      <c r="J77" s="46"/>
      <c r="K77" s="46"/>
      <c r="L77" s="46"/>
      <c r="M77" s="46"/>
      <c r="N77" s="46"/>
      <c r="O77" s="69"/>
    </row>
    <row r="78" spans="1:15" s="18" customFormat="1">
      <c r="A78" s="4"/>
      <c r="B78" s="536" t="s">
        <v>516</v>
      </c>
      <c r="C78" s="79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3.9">
      <c r="A81" s="62"/>
      <c r="B81" s="604">
        <f>'1.  LRAMVA Summary'!B38</f>
        <v>0</v>
      </c>
      <c r="C81" s="796">
        <f>'2. LRAMVA Threshold'!M43</f>
        <v>0</v>
      </c>
      <c r="D81" s="46"/>
      <c r="E81" s="46"/>
      <c r="F81" s="46"/>
      <c r="G81" s="46"/>
      <c r="H81" s="46"/>
      <c r="I81" s="46"/>
      <c r="J81" s="46"/>
      <c r="K81" s="46"/>
      <c r="L81" s="46"/>
      <c r="M81" s="46"/>
      <c r="N81" s="46"/>
      <c r="O81" s="69"/>
    </row>
    <row r="82" spans="1:15" s="18" customFormat="1" outlineLevel="1">
      <c r="A82" s="4"/>
      <c r="B82" s="536" t="s">
        <v>514</v>
      </c>
      <c r="C82" s="797"/>
      <c r="D82" s="46"/>
      <c r="E82" s="46"/>
      <c r="F82" s="46"/>
      <c r="G82" s="46"/>
      <c r="H82" s="46"/>
      <c r="I82" s="46"/>
      <c r="J82" s="46"/>
      <c r="K82" s="46"/>
      <c r="L82" s="46"/>
      <c r="M82" s="46"/>
      <c r="N82" s="46"/>
      <c r="O82" s="69"/>
    </row>
    <row r="83" spans="1:15" s="18" customFormat="1" outlineLevel="1">
      <c r="A83" s="4"/>
      <c r="B83" s="536" t="s">
        <v>515</v>
      </c>
      <c r="C83" s="797"/>
      <c r="D83" s="46"/>
      <c r="E83" s="46"/>
      <c r="F83" s="46"/>
      <c r="G83" s="46"/>
      <c r="H83" s="46"/>
      <c r="I83" s="46"/>
      <c r="J83" s="46"/>
      <c r="K83" s="46"/>
      <c r="L83" s="46"/>
      <c r="M83" s="46"/>
      <c r="N83" s="46"/>
      <c r="O83" s="69"/>
    </row>
    <row r="84" spans="1:15" s="18" customFormat="1" outlineLevel="1">
      <c r="A84" s="4"/>
      <c r="B84" s="536" t="s">
        <v>491</v>
      </c>
      <c r="C84" s="797"/>
      <c r="D84" s="46"/>
      <c r="E84" s="46"/>
      <c r="F84" s="46"/>
      <c r="G84" s="46"/>
      <c r="H84" s="46"/>
      <c r="I84" s="46"/>
      <c r="J84" s="46"/>
      <c r="K84" s="46"/>
      <c r="L84" s="46"/>
      <c r="M84" s="46"/>
      <c r="N84" s="46"/>
      <c r="O84" s="69"/>
    </row>
    <row r="85" spans="1:15" s="18" customFormat="1">
      <c r="A85" s="4"/>
      <c r="B85" s="536" t="s">
        <v>516</v>
      </c>
      <c r="C85" s="79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3.9">
      <c r="A88" s="62"/>
      <c r="B88" s="604">
        <f>'1.  LRAMVA Summary'!B39</f>
        <v>0</v>
      </c>
      <c r="C88" s="796">
        <f>'2. LRAMVA Threshold'!N43</f>
        <v>0</v>
      </c>
      <c r="D88" s="46"/>
      <c r="E88" s="46"/>
      <c r="F88" s="46"/>
      <c r="G88" s="46"/>
      <c r="H88" s="46"/>
      <c r="I88" s="46"/>
      <c r="J88" s="46"/>
      <c r="K88" s="46"/>
      <c r="L88" s="46"/>
      <c r="M88" s="46"/>
      <c r="N88" s="46"/>
      <c r="O88" s="69"/>
    </row>
    <row r="89" spans="1:15" s="18" customFormat="1" outlineLevel="1">
      <c r="A89" s="4"/>
      <c r="B89" s="536" t="s">
        <v>514</v>
      </c>
      <c r="C89" s="797"/>
      <c r="D89" s="46"/>
      <c r="E89" s="46"/>
      <c r="F89" s="46"/>
      <c r="G89" s="46"/>
      <c r="H89" s="46"/>
      <c r="I89" s="46"/>
      <c r="J89" s="46"/>
      <c r="K89" s="46"/>
      <c r="L89" s="46"/>
      <c r="M89" s="46"/>
      <c r="N89" s="46"/>
      <c r="O89" s="69"/>
    </row>
    <row r="90" spans="1:15" s="18" customFormat="1" outlineLevel="1">
      <c r="A90" s="4"/>
      <c r="B90" s="536" t="s">
        <v>515</v>
      </c>
      <c r="C90" s="797"/>
      <c r="D90" s="46"/>
      <c r="E90" s="46"/>
      <c r="F90" s="46"/>
      <c r="G90" s="46"/>
      <c r="H90" s="46"/>
      <c r="I90" s="46"/>
      <c r="J90" s="46"/>
      <c r="K90" s="46"/>
      <c r="L90" s="46"/>
      <c r="M90" s="46"/>
      <c r="N90" s="46"/>
      <c r="O90" s="69"/>
    </row>
    <row r="91" spans="1:15" s="18" customFormat="1" outlineLevel="1">
      <c r="A91" s="4"/>
      <c r="B91" s="536" t="s">
        <v>491</v>
      </c>
      <c r="C91" s="797"/>
      <c r="D91" s="46"/>
      <c r="E91" s="46"/>
      <c r="F91" s="46"/>
      <c r="G91" s="46"/>
      <c r="H91" s="46"/>
      <c r="I91" s="46"/>
      <c r="J91" s="46"/>
      <c r="K91" s="46"/>
      <c r="L91" s="46"/>
      <c r="M91" s="46"/>
      <c r="N91" s="46"/>
      <c r="O91" s="69"/>
    </row>
    <row r="92" spans="1:15" s="18" customFormat="1">
      <c r="A92" s="4"/>
      <c r="B92" s="536" t="s">
        <v>516</v>
      </c>
      <c r="C92" s="79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3.9">
      <c r="A95" s="62"/>
      <c r="B95" s="604">
        <f>'1.  LRAMVA Summary'!B40</f>
        <v>0</v>
      </c>
      <c r="C95" s="796">
        <f>'2. LRAMVA Threshold'!O43</f>
        <v>0</v>
      </c>
      <c r="D95" s="46"/>
      <c r="E95" s="46"/>
      <c r="F95" s="46"/>
      <c r="G95" s="46"/>
      <c r="H95" s="46"/>
      <c r="I95" s="46"/>
      <c r="J95" s="46"/>
      <c r="K95" s="46"/>
      <c r="L95" s="46"/>
      <c r="M95" s="46"/>
      <c r="N95" s="46"/>
      <c r="O95" s="69"/>
    </row>
    <row r="96" spans="1:15" s="18" customFormat="1" outlineLevel="1">
      <c r="A96" s="4"/>
      <c r="B96" s="536" t="s">
        <v>514</v>
      </c>
      <c r="C96" s="797"/>
      <c r="D96" s="46"/>
      <c r="E96" s="46"/>
      <c r="F96" s="46"/>
      <c r="G96" s="46"/>
      <c r="H96" s="46"/>
      <c r="I96" s="46"/>
      <c r="J96" s="46"/>
      <c r="K96" s="46"/>
      <c r="L96" s="46"/>
      <c r="M96" s="46"/>
      <c r="N96" s="46"/>
      <c r="O96" s="69"/>
    </row>
    <row r="97" spans="1:15" s="18" customFormat="1" outlineLevel="1">
      <c r="A97" s="4"/>
      <c r="B97" s="536" t="s">
        <v>515</v>
      </c>
      <c r="C97" s="797"/>
      <c r="D97" s="46"/>
      <c r="E97" s="46"/>
      <c r="F97" s="46"/>
      <c r="G97" s="46"/>
      <c r="H97" s="46"/>
      <c r="I97" s="46"/>
      <c r="J97" s="46"/>
      <c r="K97" s="46"/>
      <c r="L97" s="46"/>
      <c r="M97" s="46"/>
      <c r="N97" s="46"/>
      <c r="O97" s="69"/>
    </row>
    <row r="98" spans="1:15" s="18" customFormat="1" outlineLevel="1">
      <c r="A98" s="4"/>
      <c r="B98" s="536" t="s">
        <v>491</v>
      </c>
      <c r="C98" s="797"/>
      <c r="D98" s="46"/>
      <c r="E98" s="46"/>
      <c r="F98" s="46"/>
      <c r="G98" s="46"/>
      <c r="H98" s="46"/>
      <c r="I98" s="46"/>
      <c r="J98" s="46"/>
      <c r="K98" s="46"/>
      <c r="L98" s="46"/>
      <c r="M98" s="46"/>
      <c r="N98" s="46"/>
      <c r="O98" s="69"/>
    </row>
    <row r="99" spans="1:15" s="18" customFormat="1">
      <c r="A99" s="4"/>
      <c r="B99" s="536" t="s">
        <v>516</v>
      </c>
      <c r="C99" s="79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3.9">
      <c r="A102" s="62"/>
      <c r="B102" s="604">
        <f>'1.  LRAMVA Summary'!B41</f>
        <v>0</v>
      </c>
      <c r="C102" s="796">
        <f>'2. LRAMVA Threshold'!P43</f>
        <v>0</v>
      </c>
      <c r="D102" s="46"/>
      <c r="E102" s="46"/>
      <c r="F102" s="46"/>
      <c r="G102" s="46"/>
      <c r="H102" s="46"/>
      <c r="I102" s="46"/>
      <c r="J102" s="46"/>
      <c r="K102" s="46"/>
      <c r="L102" s="46"/>
      <c r="M102" s="46"/>
      <c r="N102" s="46"/>
      <c r="O102" s="69"/>
    </row>
    <row r="103" spans="1:15" s="18" customFormat="1" outlineLevel="1">
      <c r="A103" s="4"/>
      <c r="B103" s="536" t="s">
        <v>514</v>
      </c>
      <c r="C103" s="797"/>
      <c r="D103" s="46"/>
      <c r="E103" s="46"/>
      <c r="F103" s="46"/>
      <c r="G103" s="46"/>
      <c r="H103" s="46"/>
      <c r="I103" s="46"/>
      <c r="J103" s="46"/>
      <c r="K103" s="46"/>
      <c r="L103" s="46"/>
      <c r="M103" s="46"/>
      <c r="N103" s="46"/>
      <c r="O103" s="69"/>
    </row>
    <row r="104" spans="1:15" s="18" customFormat="1" outlineLevel="1">
      <c r="A104" s="4"/>
      <c r="B104" s="536" t="s">
        <v>515</v>
      </c>
      <c r="C104" s="797"/>
      <c r="D104" s="46"/>
      <c r="E104" s="46"/>
      <c r="F104" s="46"/>
      <c r="G104" s="46"/>
      <c r="H104" s="46"/>
      <c r="I104" s="46"/>
      <c r="J104" s="46"/>
      <c r="K104" s="46"/>
      <c r="L104" s="46"/>
      <c r="M104" s="46"/>
      <c r="N104" s="46"/>
      <c r="O104" s="69"/>
    </row>
    <row r="105" spans="1:15" s="18" customFormat="1" outlineLevel="1">
      <c r="A105" s="4"/>
      <c r="B105" s="536" t="s">
        <v>491</v>
      </c>
      <c r="C105" s="797"/>
      <c r="D105" s="46"/>
      <c r="E105" s="46"/>
      <c r="F105" s="46"/>
      <c r="G105" s="46"/>
      <c r="H105" s="46"/>
      <c r="I105" s="46"/>
      <c r="J105" s="46"/>
      <c r="K105" s="46"/>
      <c r="L105" s="46"/>
      <c r="M105" s="46"/>
      <c r="N105" s="46"/>
      <c r="O105" s="69"/>
    </row>
    <row r="106" spans="1:15" s="18" customFormat="1">
      <c r="A106" s="4"/>
      <c r="B106" s="536" t="s">
        <v>516</v>
      </c>
      <c r="C106" s="79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3.9">
      <c r="A109" s="62"/>
      <c r="B109" s="604">
        <f>'1.  LRAMVA Summary'!B42</f>
        <v>0</v>
      </c>
      <c r="C109" s="796">
        <f>'2. LRAMVA Threshold'!Q43</f>
        <v>0</v>
      </c>
      <c r="D109" s="46"/>
      <c r="E109" s="46"/>
      <c r="F109" s="46"/>
      <c r="G109" s="46"/>
      <c r="H109" s="46"/>
      <c r="I109" s="46"/>
      <c r="J109" s="46"/>
      <c r="K109" s="46"/>
      <c r="L109" s="46"/>
      <c r="M109" s="46"/>
      <c r="N109" s="46"/>
      <c r="O109" s="69"/>
    </row>
    <row r="110" spans="1:15" s="18" customFormat="1" outlineLevel="1">
      <c r="A110" s="4"/>
      <c r="B110" s="536" t="s">
        <v>514</v>
      </c>
      <c r="C110" s="797"/>
      <c r="D110" s="46"/>
      <c r="E110" s="46"/>
      <c r="F110" s="46"/>
      <c r="G110" s="46"/>
      <c r="H110" s="46"/>
      <c r="I110" s="46"/>
      <c r="J110" s="46"/>
      <c r="K110" s="46"/>
      <c r="L110" s="46"/>
      <c r="M110" s="46"/>
      <c r="N110" s="46"/>
      <c r="O110" s="69"/>
    </row>
    <row r="111" spans="1:15" s="18" customFormat="1" outlineLevel="1">
      <c r="A111" s="4"/>
      <c r="B111" s="536" t="s">
        <v>515</v>
      </c>
      <c r="C111" s="797"/>
      <c r="D111" s="46"/>
      <c r="E111" s="46"/>
      <c r="F111" s="46"/>
      <c r="G111" s="46"/>
      <c r="H111" s="46"/>
      <c r="I111" s="46"/>
      <c r="J111" s="46"/>
      <c r="K111" s="46"/>
      <c r="L111" s="46"/>
      <c r="M111" s="46"/>
      <c r="N111" s="46"/>
      <c r="O111" s="69"/>
    </row>
    <row r="112" spans="1:15" s="18" customFormat="1" outlineLevel="1">
      <c r="A112" s="4"/>
      <c r="B112" s="536" t="s">
        <v>491</v>
      </c>
      <c r="C112" s="797"/>
      <c r="D112" s="46"/>
      <c r="E112" s="46"/>
      <c r="F112" s="46"/>
      <c r="G112" s="46"/>
      <c r="H112" s="46"/>
      <c r="I112" s="46"/>
      <c r="J112" s="46"/>
      <c r="K112" s="46"/>
      <c r="L112" s="46"/>
      <c r="M112" s="46"/>
      <c r="N112" s="46"/>
      <c r="O112" s="69"/>
    </row>
    <row r="113" spans="1:17" s="18" customFormat="1">
      <c r="A113" s="4"/>
      <c r="B113" s="536" t="s">
        <v>516</v>
      </c>
      <c r="C113" s="79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3.9">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
      <c r="B119" s="118" t="s">
        <v>485</v>
      </c>
      <c r="J119" s="18"/>
    </row>
    <row r="120" spans="1:17" s="14" customFormat="1" ht="75.7" customHeight="1">
      <c r="A120" s="72"/>
      <c r="B120" s="800" t="s">
        <v>684</v>
      </c>
      <c r="C120" s="800"/>
      <c r="D120" s="800"/>
      <c r="E120" s="800"/>
      <c r="F120" s="800"/>
      <c r="G120" s="800"/>
      <c r="H120" s="800"/>
      <c r="I120" s="800"/>
      <c r="J120" s="800"/>
      <c r="K120" s="800"/>
      <c r="L120" s="800"/>
      <c r="M120" s="800"/>
      <c r="N120" s="800"/>
      <c r="O120" s="800"/>
      <c r="P120" s="80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6"/>
  <sheetViews>
    <sheetView zoomScale="90" zoomScaleNormal="90" workbookViewId="0">
      <selection activeCell="H24" sqref="H24"/>
    </sheetView>
  </sheetViews>
  <sheetFormatPr defaultColWidth="9.06640625" defaultRowHeight="14.25"/>
  <cols>
    <col min="1" max="16384" width="9.06640625" style="12"/>
  </cols>
  <sheetData>
    <row r="14" spans="2:24" ht="15">
      <c r="B14" s="588" t="s">
        <v>507</v>
      </c>
    </row>
    <row r="15" spans="2:24" ht="15">
      <c r="B15" s="588"/>
    </row>
    <row r="16" spans="2:24" s="668" customFormat="1" ht="28.5" customHeight="1">
      <c r="B16" s="806" t="s">
        <v>643</v>
      </c>
      <c r="C16" s="806"/>
      <c r="D16" s="806"/>
      <c r="E16" s="806"/>
      <c r="F16" s="806"/>
      <c r="G16" s="806"/>
      <c r="H16" s="806"/>
      <c r="I16" s="806"/>
      <c r="J16" s="806"/>
      <c r="K16" s="806"/>
      <c r="L16" s="806"/>
      <c r="M16" s="806"/>
      <c r="N16" s="806"/>
      <c r="O16" s="806"/>
      <c r="P16" s="806"/>
      <c r="Q16" s="806"/>
      <c r="R16" s="806"/>
      <c r="S16" s="806"/>
      <c r="T16" s="806"/>
      <c r="U16" s="806"/>
      <c r="V16" s="806"/>
      <c r="W16" s="806"/>
      <c r="X16" s="80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06640625" defaultRowHeight="13.5" outlineLevelRow="1" outlineLevelCol="1"/>
  <cols>
    <col min="1" max="1" width="4.59765625" style="509" customWidth="1"/>
    <col min="2" max="2" width="43.59765625" style="254" customWidth="1"/>
    <col min="3" max="3" width="14" style="254" customWidth="1"/>
    <col min="4" max="4" width="18.06640625" style="253" customWidth="1"/>
    <col min="5" max="8" width="10.46484375" style="253" customWidth="1" outlineLevel="1"/>
    <col min="9" max="13" width="9.06640625" style="253" customWidth="1" outlineLevel="1"/>
    <col min="14" max="14" width="12.46484375" style="253" customWidth="1" outlineLevel="1"/>
    <col min="15" max="15" width="17.53125" style="253" customWidth="1"/>
    <col min="16" max="24" width="9.46484375" style="253" customWidth="1" outlineLevel="1"/>
    <col min="25" max="25" width="14.06640625" style="255" customWidth="1"/>
    <col min="26" max="26" width="14.53125" style="255" customWidth="1"/>
    <col min="27" max="27" width="16.9296875" style="255" customWidth="1"/>
    <col min="28" max="28" width="17.53125" style="255" customWidth="1"/>
    <col min="29" max="35" width="14.53125" style="255" customWidth="1"/>
    <col min="36" max="38" width="15" style="255" customWidth="1"/>
    <col min="39" max="39" width="14.33203125" style="256" customWidth="1"/>
    <col min="40" max="40" width="14.53125" style="253" customWidth="1"/>
    <col min="41" max="41" width="14.9296875" style="253" customWidth="1"/>
    <col min="42" max="42" width="14" style="253" customWidth="1"/>
    <col min="43" max="43" width="9.59765625" style="253" customWidth="1"/>
    <col min="44" max="44" width="11.06640625" style="253" customWidth="1"/>
    <col min="45" max="45" width="12.06640625" style="253" customWidth="1"/>
    <col min="46" max="46" width="6.46484375" style="253" bestFit="1" customWidth="1"/>
    <col min="47" max="51" width="9.06640625" style="253"/>
    <col min="52" max="52" width="6.46484375" style="253" bestFit="1" customWidth="1"/>
    <col min="53" max="16384" width="9.06640625" style="253"/>
  </cols>
  <sheetData>
    <row r="1" spans="1:39" ht="164.25" customHeight="1"/>
    <row r="2" spans="1:39" ht="23.25" customHeight="1" thickBot="1"/>
    <row r="3" spans="1:39" ht="25.5" customHeight="1" thickBot="1">
      <c r="B3" s="80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4" t="s">
        <v>554</v>
      </c>
      <c r="D5" s="80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7" t="s">
        <v>507</v>
      </c>
      <c r="C7" s="808" t="s">
        <v>641</v>
      </c>
      <c r="D7" s="808"/>
      <c r="E7" s="808"/>
      <c r="F7" s="808"/>
      <c r="G7" s="808"/>
      <c r="H7" s="808"/>
      <c r="I7" s="808"/>
      <c r="J7" s="808"/>
      <c r="K7" s="808"/>
      <c r="L7" s="808"/>
      <c r="M7" s="808"/>
      <c r="N7" s="808"/>
      <c r="O7" s="808"/>
      <c r="P7" s="808"/>
      <c r="Q7" s="808"/>
      <c r="R7" s="808"/>
      <c r="S7" s="808"/>
      <c r="T7" s="808"/>
      <c r="U7" s="808"/>
      <c r="V7" s="808"/>
      <c r="W7" s="808"/>
      <c r="X7" s="808"/>
      <c r="Y7" s="606"/>
      <c r="Z7" s="606"/>
      <c r="AA7" s="606"/>
      <c r="AB7" s="606"/>
      <c r="AC7" s="606"/>
      <c r="AD7" s="606"/>
      <c r="AE7" s="270"/>
      <c r="AF7" s="270"/>
      <c r="AG7" s="270"/>
      <c r="AH7" s="270"/>
      <c r="AI7" s="270"/>
      <c r="AJ7" s="270"/>
      <c r="AK7" s="270"/>
      <c r="AL7" s="270"/>
    </row>
    <row r="8" spans="1:39" s="271" customFormat="1" ht="58.5" customHeight="1">
      <c r="A8" s="509"/>
      <c r="B8" s="807"/>
      <c r="C8" s="808" t="s">
        <v>579</v>
      </c>
      <c r="D8" s="808"/>
      <c r="E8" s="808"/>
      <c r="F8" s="808"/>
      <c r="G8" s="808"/>
      <c r="H8" s="808"/>
      <c r="I8" s="808"/>
      <c r="J8" s="808"/>
      <c r="K8" s="808"/>
      <c r="L8" s="808"/>
      <c r="M8" s="808"/>
      <c r="N8" s="808"/>
      <c r="O8" s="808"/>
      <c r="P8" s="808"/>
      <c r="Q8" s="808"/>
      <c r="R8" s="808"/>
      <c r="S8" s="808"/>
      <c r="T8" s="808"/>
      <c r="U8" s="808"/>
      <c r="V8" s="808"/>
      <c r="W8" s="808"/>
      <c r="X8" s="808"/>
      <c r="Y8" s="606"/>
      <c r="Z8" s="606"/>
      <c r="AA8" s="606"/>
      <c r="AB8" s="606"/>
      <c r="AC8" s="606"/>
      <c r="AD8" s="606"/>
      <c r="AE8" s="272"/>
      <c r="AF8" s="255"/>
      <c r="AG8" s="255"/>
      <c r="AH8" s="255"/>
      <c r="AI8" s="255"/>
      <c r="AJ8" s="255"/>
      <c r="AK8" s="255"/>
      <c r="AL8" s="255"/>
      <c r="AM8" s="256"/>
    </row>
    <row r="9" spans="1:39" s="271" customFormat="1" ht="57.75" customHeight="1">
      <c r="A9" s="509"/>
      <c r="B9" s="273"/>
      <c r="C9" s="808" t="s">
        <v>578</v>
      </c>
      <c r="D9" s="808"/>
      <c r="E9" s="808"/>
      <c r="F9" s="808"/>
      <c r="G9" s="808"/>
      <c r="H9" s="808"/>
      <c r="I9" s="808"/>
      <c r="J9" s="808"/>
      <c r="K9" s="808"/>
      <c r="L9" s="808"/>
      <c r="M9" s="808"/>
      <c r="N9" s="808"/>
      <c r="O9" s="808"/>
      <c r="P9" s="808"/>
      <c r="Q9" s="808"/>
      <c r="R9" s="808"/>
      <c r="S9" s="808"/>
      <c r="T9" s="808"/>
      <c r="U9" s="808"/>
      <c r="V9" s="808"/>
      <c r="W9" s="808"/>
      <c r="X9" s="808"/>
      <c r="Y9" s="606"/>
      <c r="Z9" s="606"/>
      <c r="AA9" s="606"/>
      <c r="AB9" s="606"/>
      <c r="AC9" s="606"/>
      <c r="AD9" s="606"/>
      <c r="AE9" s="272"/>
      <c r="AF9" s="255"/>
      <c r="AG9" s="255"/>
      <c r="AH9" s="255"/>
      <c r="AI9" s="255"/>
      <c r="AJ9" s="255"/>
      <c r="AK9" s="255"/>
      <c r="AL9" s="255"/>
      <c r="AM9" s="256"/>
    </row>
    <row r="10" spans="1:39" ht="41.25" customHeight="1">
      <c r="B10" s="275"/>
      <c r="C10" s="808" t="s">
        <v>644</v>
      </c>
      <c r="D10" s="808"/>
      <c r="E10" s="808"/>
      <c r="F10" s="808"/>
      <c r="G10" s="808"/>
      <c r="H10" s="808"/>
      <c r="I10" s="808"/>
      <c r="J10" s="808"/>
      <c r="K10" s="808"/>
      <c r="L10" s="808"/>
      <c r="M10" s="808"/>
      <c r="N10" s="808"/>
      <c r="O10" s="808"/>
      <c r="P10" s="808"/>
      <c r="Q10" s="808"/>
      <c r="R10" s="808"/>
      <c r="S10" s="808"/>
      <c r="T10" s="808"/>
      <c r="U10" s="808"/>
      <c r="V10" s="808"/>
      <c r="W10" s="808"/>
      <c r="X10" s="808"/>
      <c r="Y10" s="606"/>
      <c r="Z10" s="606"/>
      <c r="AA10" s="606"/>
      <c r="AB10" s="606"/>
      <c r="AC10" s="606"/>
      <c r="AD10" s="606"/>
      <c r="AE10" s="272"/>
      <c r="AF10" s="276"/>
      <c r="AG10" s="276"/>
      <c r="AH10" s="276"/>
      <c r="AI10" s="276"/>
      <c r="AJ10" s="276"/>
      <c r="AK10" s="276"/>
      <c r="AL10" s="276"/>
    </row>
    <row r="11" spans="1:39" ht="53.25" customHeight="1">
      <c r="C11" s="808" t="s">
        <v>629</v>
      </c>
      <c r="D11" s="808"/>
      <c r="E11" s="808"/>
      <c r="F11" s="808"/>
      <c r="G11" s="808"/>
      <c r="H11" s="808"/>
      <c r="I11" s="808"/>
      <c r="J11" s="808"/>
      <c r="K11" s="808"/>
      <c r="L11" s="808"/>
      <c r="M11" s="808"/>
      <c r="N11" s="808"/>
      <c r="O11" s="808"/>
      <c r="P11" s="808"/>
      <c r="Q11" s="808"/>
      <c r="R11" s="808"/>
      <c r="S11" s="808"/>
      <c r="T11" s="808"/>
      <c r="U11" s="808"/>
      <c r="V11" s="808"/>
      <c r="W11" s="808"/>
      <c r="X11" s="80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7"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07"/>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9" t="s">
        <v>211</v>
      </c>
      <c r="C19" s="811" t="s">
        <v>33</v>
      </c>
      <c r="D19" s="284" t="s">
        <v>423</v>
      </c>
      <c r="E19" s="813" t="s">
        <v>209</v>
      </c>
      <c r="F19" s="814"/>
      <c r="G19" s="814"/>
      <c r="H19" s="814"/>
      <c r="I19" s="814"/>
      <c r="J19" s="814"/>
      <c r="K19" s="814"/>
      <c r="L19" s="814"/>
      <c r="M19" s="815"/>
      <c r="N19" s="819" t="s">
        <v>213</v>
      </c>
      <c r="O19" s="284" t="s">
        <v>424</v>
      </c>
      <c r="P19" s="813" t="s">
        <v>212</v>
      </c>
      <c r="Q19" s="814"/>
      <c r="R19" s="814"/>
      <c r="S19" s="814"/>
      <c r="T19" s="814"/>
      <c r="U19" s="814"/>
      <c r="V19" s="814"/>
      <c r="W19" s="814"/>
      <c r="X19" s="815"/>
      <c r="Y19" s="816" t="s">
        <v>244</v>
      </c>
      <c r="Z19" s="817"/>
      <c r="AA19" s="817"/>
      <c r="AB19" s="817"/>
      <c r="AC19" s="817"/>
      <c r="AD19" s="817"/>
      <c r="AE19" s="817"/>
      <c r="AF19" s="817"/>
      <c r="AG19" s="817"/>
      <c r="AH19" s="817"/>
      <c r="AI19" s="817"/>
      <c r="AJ19" s="817"/>
      <c r="AK19" s="817"/>
      <c r="AL19" s="817"/>
      <c r="AM19" s="818"/>
    </row>
    <row r="20" spans="1:39" s="283" customFormat="1" ht="59.25" customHeight="1">
      <c r="A20" s="509"/>
      <c r="B20" s="810"/>
      <c r="C20" s="812"/>
      <c r="D20" s="285">
        <v>2011</v>
      </c>
      <c r="E20" s="285">
        <v>2012</v>
      </c>
      <c r="F20" s="285">
        <v>2013</v>
      </c>
      <c r="G20" s="285">
        <v>2014</v>
      </c>
      <c r="H20" s="285">
        <v>2015</v>
      </c>
      <c r="I20" s="285">
        <v>2016</v>
      </c>
      <c r="J20" s="285">
        <v>2017</v>
      </c>
      <c r="K20" s="285">
        <v>2018</v>
      </c>
      <c r="L20" s="285">
        <v>2019</v>
      </c>
      <c r="M20" s="285">
        <v>2020</v>
      </c>
      <c r="N20" s="82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5"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4">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9" t="s">
        <v>211</v>
      </c>
      <c r="C147" s="811" t="s">
        <v>33</v>
      </c>
      <c r="D147" s="284" t="s">
        <v>423</v>
      </c>
      <c r="E147" s="813" t="s">
        <v>209</v>
      </c>
      <c r="F147" s="814"/>
      <c r="G147" s="814"/>
      <c r="H147" s="814"/>
      <c r="I147" s="814"/>
      <c r="J147" s="814"/>
      <c r="K147" s="814"/>
      <c r="L147" s="814"/>
      <c r="M147" s="815"/>
      <c r="N147" s="819" t="s">
        <v>213</v>
      </c>
      <c r="O147" s="284" t="s">
        <v>424</v>
      </c>
      <c r="P147" s="813" t="s">
        <v>212</v>
      </c>
      <c r="Q147" s="814"/>
      <c r="R147" s="814"/>
      <c r="S147" s="814"/>
      <c r="T147" s="814"/>
      <c r="U147" s="814"/>
      <c r="V147" s="814"/>
      <c r="W147" s="814"/>
      <c r="X147" s="815"/>
      <c r="Y147" s="816" t="s">
        <v>244</v>
      </c>
      <c r="Z147" s="817"/>
      <c r="AA147" s="817"/>
      <c r="AB147" s="817"/>
      <c r="AC147" s="817"/>
      <c r="AD147" s="817"/>
      <c r="AE147" s="817"/>
      <c r="AF147" s="817"/>
      <c r="AG147" s="817"/>
      <c r="AH147" s="817"/>
      <c r="AI147" s="817"/>
      <c r="AJ147" s="817"/>
      <c r="AK147" s="817"/>
      <c r="AL147" s="817"/>
      <c r="AM147" s="818"/>
    </row>
    <row r="148" spans="1:39" ht="60.75" customHeight="1">
      <c r="B148" s="810"/>
      <c r="C148" s="812"/>
      <c r="D148" s="285">
        <v>2012</v>
      </c>
      <c r="E148" s="285">
        <v>2013</v>
      </c>
      <c r="F148" s="285">
        <v>2014</v>
      </c>
      <c r="G148" s="285">
        <v>2015</v>
      </c>
      <c r="H148" s="285">
        <v>2016</v>
      </c>
      <c r="I148" s="285">
        <v>2017</v>
      </c>
      <c r="J148" s="285">
        <v>2018</v>
      </c>
      <c r="K148" s="285">
        <v>2019</v>
      </c>
      <c r="L148" s="285">
        <v>2020</v>
      </c>
      <c r="M148" s="285">
        <v>2021</v>
      </c>
      <c r="N148" s="82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15"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4">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9" t="s">
        <v>211</v>
      </c>
      <c r="C276" s="811" t="s">
        <v>33</v>
      </c>
      <c r="D276" s="284" t="s">
        <v>423</v>
      </c>
      <c r="E276" s="813" t="s">
        <v>209</v>
      </c>
      <c r="F276" s="814"/>
      <c r="G276" s="814"/>
      <c r="H276" s="814"/>
      <c r="I276" s="814"/>
      <c r="J276" s="814"/>
      <c r="K276" s="814"/>
      <c r="L276" s="814"/>
      <c r="M276" s="815"/>
      <c r="N276" s="819" t="s">
        <v>213</v>
      </c>
      <c r="O276" s="284" t="s">
        <v>424</v>
      </c>
      <c r="P276" s="813" t="s">
        <v>212</v>
      </c>
      <c r="Q276" s="814"/>
      <c r="R276" s="814"/>
      <c r="S276" s="814"/>
      <c r="T276" s="814"/>
      <c r="U276" s="814"/>
      <c r="V276" s="814"/>
      <c r="W276" s="814"/>
      <c r="X276" s="815"/>
      <c r="Y276" s="816" t="s">
        <v>244</v>
      </c>
      <c r="Z276" s="817"/>
      <c r="AA276" s="817"/>
      <c r="AB276" s="817"/>
      <c r="AC276" s="817"/>
      <c r="AD276" s="817"/>
      <c r="AE276" s="817"/>
      <c r="AF276" s="817"/>
      <c r="AG276" s="817"/>
      <c r="AH276" s="817"/>
      <c r="AI276" s="817"/>
      <c r="AJ276" s="817"/>
      <c r="AK276" s="817"/>
      <c r="AL276" s="817"/>
      <c r="AM276" s="818"/>
    </row>
    <row r="277" spans="1:39" ht="60.75" customHeight="1">
      <c r="B277" s="810"/>
      <c r="C277" s="812"/>
      <c r="D277" s="285">
        <v>2013</v>
      </c>
      <c r="E277" s="285">
        <v>2014</v>
      </c>
      <c r="F277" s="285">
        <v>2015</v>
      </c>
      <c r="G277" s="285">
        <v>2016</v>
      </c>
      <c r="H277" s="285">
        <v>2017</v>
      </c>
      <c r="I277" s="285">
        <v>2018</v>
      </c>
      <c r="J277" s="285">
        <v>2019</v>
      </c>
      <c r="K277" s="285">
        <v>2020</v>
      </c>
      <c r="L277" s="285">
        <v>2021</v>
      </c>
      <c r="M277" s="285">
        <v>2022</v>
      </c>
      <c r="N277" s="82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15"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4">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9" t="s">
        <v>211</v>
      </c>
      <c r="C405" s="811" t="s">
        <v>33</v>
      </c>
      <c r="D405" s="284" t="s">
        <v>423</v>
      </c>
      <c r="E405" s="813" t="s">
        <v>209</v>
      </c>
      <c r="F405" s="814"/>
      <c r="G405" s="814"/>
      <c r="H405" s="814"/>
      <c r="I405" s="814"/>
      <c r="J405" s="814"/>
      <c r="K405" s="814"/>
      <c r="L405" s="814"/>
      <c r="M405" s="815"/>
      <c r="N405" s="819" t="s">
        <v>213</v>
      </c>
      <c r="O405" s="284" t="s">
        <v>424</v>
      </c>
      <c r="P405" s="813" t="s">
        <v>212</v>
      </c>
      <c r="Q405" s="814"/>
      <c r="R405" s="814"/>
      <c r="S405" s="814"/>
      <c r="T405" s="814"/>
      <c r="U405" s="814"/>
      <c r="V405" s="814"/>
      <c r="W405" s="814"/>
      <c r="X405" s="815"/>
      <c r="Y405" s="816" t="s">
        <v>244</v>
      </c>
      <c r="Z405" s="817"/>
      <c r="AA405" s="817"/>
      <c r="AB405" s="817"/>
      <c r="AC405" s="817"/>
      <c r="AD405" s="817"/>
      <c r="AE405" s="817"/>
      <c r="AF405" s="817"/>
      <c r="AG405" s="817"/>
      <c r="AH405" s="817"/>
      <c r="AI405" s="817"/>
      <c r="AJ405" s="817"/>
      <c r="AK405" s="817"/>
      <c r="AL405" s="817"/>
      <c r="AM405" s="818"/>
    </row>
    <row r="406" spans="1:40" ht="45.75" customHeight="1">
      <c r="B406" s="810"/>
      <c r="C406" s="812"/>
      <c r="D406" s="285">
        <v>2014</v>
      </c>
      <c r="E406" s="285">
        <v>2015</v>
      </c>
      <c r="F406" s="285">
        <v>2016</v>
      </c>
      <c r="G406" s="285">
        <v>2017</v>
      </c>
      <c r="H406" s="285">
        <v>2018</v>
      </c>
      <c r="I406" s="285">
        <v>2019</v>
      </c>
      <c r="J406" s="285">
        <v>2020</v>
      </c>
      <c r="K406" s="285">
        <v>2021</v>
      </c>
      <c r="L406" s="285">
        <v>2022</v>
      </c>
      <c r="M406" s="285">
        <v>2023</v>
      </c>
      <c r="N406" s="82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15"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25">
      <c r="B534" s="595"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zoomScale="90" zoomScaleNormal="90" workbookViewId="0">
      <pane xSplit="2" topLeftCell="C1" activePane="topRight" state="frozen"/>
      <selection pane="topRight" activeCell="I16" sqref="I16"/>
    </sheetView>
  </sheetViews>
  <sheetFormatPr defaultColWidth="9.06640625" defaultRowHeight="14.25" outlineLevelRow="1" outlineLevelCol="1"/>
  <cols>
    <col min="1" max="1" width="4.53125" style="522" customWidth="1"/>
    <col min="2" max="2" width="44.06640625" style="427" customWidth="1"/>
    <col min="3" max="3" width="13.46484375" style="427" customWidth="1"/>
    <col min="4" max="4" width="17" style="427" customWidth="1"/>
    <col min="5" max="13" width="9.06640625" style="427" customWidth="1" outlineLevel="1"/>
    <col min="14" max="14" width="13.53125" style="427" customWidth="1" outlineLevel="1"/>
    <col min="15" max="15" width="15.59765625" style="427" customWidth="1"/>
    <col min="16" max="24" width="9.06640625" style="427" customWidth="1" outlineLevel="1"/>
    <col min="25" max="25" width="16.53125" style="427" customWidth="1"/>
    <col min="26" max="27" width="15" style="427" customWidth="1"/>
    <col min="28" max="28" width="17.59765625" style="427" customWidth="1"/>
    <col min="29" max="29" width="19.59765625" style="427" customWidth="1"/>
    <col min="30" max="30" width="18.59765625" style="427" customWidth="1"/>
    <col min="31" max="35" width="14.9296875" style="427" customWidth="1"/>
    <col min="36" max="38" width="17.33203125" style="427" customWidth="1"/>
    <col min="39" max="39" width="14.53125" style="427" customWidth="1"/>
    <col min="40" max="40" width="11.59765625" style="427" customWidth="1"/>
    <col min="41" max="16384" width="9.06640625" style="427"/>
  </cols>
  <sheetData>
    <row r="13" spans="2:39" ht="14.65" thickBot="1"/>
    <row r="14" spans="2:39" ht="26.25" customHeight="1" thickBot="1">
      <c r="B14" s="80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7"/>
      <c r="C16" s="804" t="s">
        <v>554</v>
      </c>
      <c r="D16" s="80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7" t="s">
        <v>507</v>
      </c>
      <c r="C18" s="808" t="s">
        <v>701</v>
      </c>
      <c r="D18" s="808"/>
      <c r="E18" s="808"/>
      <c r="F18" s="808"/>
      <c r="G18" s="808"/>
      <c r="H18" s="808"/>
      <c r="I18" s="808"/>
      <c r="J18" s="808"/>
      <c r="K18" s="808"/>
      <c r="L18" s="808"/>
      <c r="M18" s="808"/>
      <c r="N18" s="808"/>
      <c r="O18" s="808"/>
      <c r="P18" s="808"/>
      <c r="Q18" s="808"/>
      <c r="R18" s="808"/>
      <c r="S18" s="808"/>
      <c r="T18" s="808"/>
      <c r="U18" s="808"/>
      <c r="V18" s="808"/>
      <c r="W18" s="808"/>
      <c r="X18" s="808"/>
      <c r="Y18" s="606"/>
      <c r="Z18" s="606"/>
      <c r="AA18" s="606"/>
      <c r="AB18" s="606"/>
      <c r="AC18" s="606"/>
      <c r="AD18" s="606"/>
      <c r="AE18" s="270"/>
      <c r="AF18" s="265"/>
      <c r="AG18" s="265"/>
      <c r="AH18" s="265"/>
      <c r="AI18" s="265"/>
      <c r="AJ18" s="265"/>
      <c r="AK18" s="265"/>
      <c r="AL18" s="265"/>
      <c r="AM18" s="265"/>
    </row>
    <row r="19" spans="2:39" ht="45.75" customHeight="1">
      <c r="B19" s="807"/>
      <c r="C19" s="808" t="s">
        <v>580</v>
      </c>
      <c r="D19" s="808"/>
      <c r="E19" s="808"/>
      <c r="F19" s="808"/>
      <c r="G19" s="808"/>
      <c r="H19" s="808"/>
      <c r="I19" s="808"/>
      <c r="J19" s="808"/>
      <c r="K19" s="808"/>
      <c r="L19" s="808"/>
      <c r="M19" s="808"/>
      <c r="N19" s="808"/>
      <c r="O19" s="808"/>
      <c r="P19" s="808"/>
      <c r="Q19" s="808"/>
      <c r="R19" s="808"/>
      <c r="S19" s="808"/>
      <c r="T19" s="808"/>
      <c r="U19" s="808"/>
      <c r="V19" s="808"/>
      <c r="W19" s="808"/>
      <c r="X19" s="808"/>
      <c r="Y19" s="606"/>
      <c r="Z19" s="606"/>
      <c r="AA19" s="606"/>
      <c r="AB19" s="606"/>
      <c r="AC19" s="606"/>
      <c r="AD19" s="606"/>
      <c r="AE19" s="270"/>
      <c r="AF19" s="265"/>
      <c r="AG19" s="265"/>
      <c r="AH19" s="265"/>
      <c r="AI19" s="265"/>
      <c r="AJ19" s="265"/>
      <c r="AK19" s="265"/>
      <c r="AL19" s="265"/>
      <c r="AM19" s="265"/>
    </row>
    <row r="20" spans="2:39" ht="62.25" customHeight="1">
      <c r="B20" s="273"/>
      <c r="C20" s="808" t="s">
        <v>578</v>
      </c>
      <c r="D20" s="808"/>
      <c r="E20" s="808"/>
      <c r="F20" s="808"/>
      <c r="G20" s="808"/>
      <c r="H20" s="808"/>
      <c r="I20" s="808"/>
      <c r="J20" s="808"/>
      <c r="K20" s="808"/>
      <c r="L20" s="808"/>
      <c r="M20" s="808"/>
      <c r="N20" s="808"/>
      <c r="O20" s="808"/>
      <c r="P20" s="808"/>
      <c r="Q20" s="808"/>
      <c r="R20" s="808"/>
      <c r="S20" s="808"/>
      <c r="T20" s="808"/>
      <c r="U20" s="808"/>
      <c r="V20" s="808"/>
      <c r="W20" s="808"/>
      <c r="X20" s="808"/>
      <c r="Y20" s="606"/>
      <c r="Z20" s="606"/>
      <c r="AA20" s="606"/>
      <c r="AB20" s="606"/>
      <c r="AC20" s="606"/>
      <c r="AD20" s="606"/>
      <c r="AE20" s="428"/>
      <c r="AF20" s="265"/>
      <c r="AG20" s="265"/>
      <c r="AH20" s="265"/>
      <c r="AI20" s="265"/>
      <c r="AJ20" s="265"/>
      <c r="AK20" s="265"/>
      <c r="AL20" s="265"/>
      <c r="AM20" s="265"/>
    </row>
    <row r="21" spans="2:39" ht="37.5" customHeight="1">
      <c r="B21" s="273"/>
      <c r="C21" s="808" t="s">
        <v>644</v>
      </c>
      <c r="D21" s="808"/>
      <c r="E21" s="808"/>
      <c r="F21" s="808"/>
      <c r="G21" s="808"/>
      <c r="H21" s="808"/>
      <c r="I21" s="808"/>
      <c r="J21" s="808"/>
      <c r="K21" s="808"/>
      <c r="L21" s="808"/>
      <c r="M21" s="808"/>
      <c r="N21" s="808"/>
      <c r="O21" s="808"/>
      <c r="P21" s="808"/>
      <c r="Q21" s="808"/>
      <c r="R21" s="808"/>
      <c r="S21" s="808"/>
      <c r="T21" s="808"/>
      <c r="U21" s="808"/>
      <c r="V21" s="808"/>
      <c r="W21" s="808"/>
      <c r="X21" s="808"/>
      <c r="Y21" s="606"/>
      <c r="Z21" s="606"/>
      <c r="AA21" s="606"/>
      <c r="AB21" s="606"/>
      <c r="AC21" s="606"/>
      <c r="AD21" s="606"/>
      <c r="AE21" s="276"/>
      <c r="AF21" s="265"/>
      <c r="AG21" s="265"/>
      <c r="AH21" s="265"/>
      <c r="AI21" s="265"/>
      <c r="AJ21" s="265"/>
      <c r="AK21" s="265"/>
      <c r="AL21" s="265"/>
      <c r="AM21" s="265"/>
    </row>
    <row r="22" spans="2:39" ht="54.75" customHeight="1">
      <c r="B22" s="273"/>
      <c r="C22" s="808" t="s">
        <v>628</v>
      </c>
      <c r="D22" s="808"/>
      <c r="E22" s="808"/>
      <c r="F22" s="808"/>
      <c r="G22" s="808"/>
      <c r="H22" s="808"/>
      <c r="I22" s="808"/>
      <c r="J22" s="808"/>
      <c r="K22" s="808"/>
      <c r="L22" s="808"/>
      <c r="M22" s="808"/>
      <c r="N22" s="808"/>
      <c r="O22" s="808"/>
      <c r="P22" s="808"/>
      <c r="Q22" s="808"/>
      <c r="R22" s="808"/>
      <c r="S22" s="808"/>
      <c r="T22" s="808"/>
      <c r="U22" s="808"/>
      <c r="V22" s="808"/>
      <c r="W22" s="808"/>
      <c r="X22" s="808"/>
      <c r="Y22" s="606"/>
      <c r="Z22" s="606"/>
      <c r="AA22" s="606"/>
      <c r="AB22" s="606"/>
      <c r="AC22" s="606"/>
      <c r="AD22" s="606"/>
      <c r="AE22" s="428"/>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807"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807"/>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9" t="s">
        <v>211</v>
      </c>
      <c r="C34" s="811" t="s">
        <v>33</v>
      </c>
      <c r="D34" s="284" t="s">
        <v>423</v>
      </c>
      <c r="E34" s="813" t="s">
        <v>209</v>
      </c>
      <c r="F34" s="814"/>
      <c r="G34" s="814"/>
      <c r="H34" s="814"/>
      <c r="I34" s="814"/>
      <c r="J34" s="814"/>
      <c r="K34" s="814"/>
      <c r="L34" s="814"/>
      <c r="M34" s="815"/>
      <c r="N34" s="819" t="s">
        <v>213</v>
      </c>
      <c r="O34" s="284" t="s">
        <v>424</v>
      </c>
      <c r="P34" s="813" t="s">
        <v>212</v>
      </c>
      <c r="Q34" s="814"/>
      <c r="R34" s="814"/>
      <c r="S34" s="814"/>
      <c r="T34" s="814"/>
      <c r="U34" s="814"/>
      <c r="V34" s="814"/>
      <c r="W34" s="814"/>
      <c r="X34" s="815"/>
      <c r="Y34" s="816" t="s">
        <v>244</v>
      </c>
      <c r="Z34" s="817"/>
      <c r="AA34" s="817"/>
      <c r="AB34" s="817"/>
      <c r="AC34" s="817"/>
      <c r="AD34" s="817"/>
      <c r="AE34" s="817"/>
      <c r="AF34" s="817"/>
      <c r="AG34" s="817"/>
      <c r="AH34" s="817"/>
      <c r="AI34" s="817"/>
      <c r="AJ34" s="817"/>
      <c r="AK34" s="817"/>
      <c r="AL34" s="817"/>
      <c r="AM34" s="818"/>
    </row>
    <row r="35" spans="1:39" ht="65.25" customHeight="1">
      <c r="B35" s="810"/>
      <c r="C35" s="812"/>
      <c r="D35" s="285">
        <v>2015</v>
      </c>
      <c r="E35" s="285">
        <v>2016</v>
      </c>
      <c r="F35" s="285">
        <v>2017</v>
      </c>
      <c r="G35" s="285">
        <v>2018</v>
      </c>
      <c r="H35" s="285">
        <v>2019</v>
      </c>
      <c r="I35" s="285">
        <v>2020</v>
      </c>
      <c r="J35" s="285">
        <v>2021</v>
      </c>
      <c r="K35" s="285">
        <v>2022</v>
      </c>
      <c r="L35" s="285">
        <v>2023</v>
      </c>
      <c r="M35" s="429">
        <v>2024</v>
      </c>
      <c r="N35" s="82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687</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4">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9" t="s">
        <v>211</v>
      </c>
      <c r="C217" s="811" t="s">
        <v>33</v>
      </c>
      <c r="D217" s="284" t="s">
        <v>423</v>
      </c>
      <c r="E217" s="813" t="s">
        <v>209</v>
      </c>
      <c r="F217" s="814"/>
      <c r="G217" s="814"/>
      <c r="H217" s="814"/>
      <c r="I217" s="814"/>
      <c r="J217" s="814"/>
      <c r="K217" s="814"/>
      <c r="L217" s="814"/>
      <c r="M217" s="815"/>
      <c r="N217" s="819" t="s">
        <v>213</v>
      </c>
      <c r="O217" s="284" t="s">
        <v>424</v>
      </c>
      <c r="P217" s="813" t="s">
        <v>212</v>
      </c>
      <c r="Q217" s="814"/>
      <c r="R217" s="814"/>
      <c r="S217" s="814"/>
      <c r="T217" s="814"/>
      <c r="U217" s="814"/>
      <c r="V217" s="814"/>
      <c r="W217" s="814"/>
      <c r="X217" s="815"/>
      <c r="Y217" s="816" t="s">
        <v>244</v>
      </c>
      <c r="Z217" s="817"/>
      <c r="AA217" s="817"/>
      <c r="AB217" s="817"/>
      <c r="AC217" s="817"/>
      <c r="AD217" s="817"/>
      <c r="AE217" s="817"/>
      <c r="AF217" s="817"/>
      <c r="AG217" s="817"/>
      <c r="AH217" s="817"/>
      <c r="AI217" s="817"/>
      <c r="AJ217" s="817"/>
      <c r="AK217" s="817"/>
      <c r="AL217" s="817"/>
      <c r="AM217" s="818"/>
    </row>
    <row r="218" spans="1:39" ht="60.75" customHeight="1">
      <c r="B218" s="810"/>
      <c r="C218" s="812"/>
      <c r="D218" s="285">
        <v>2016</v>
      </c>
      <c r="E218" s="285">
        <v>2017</v>
      </c>
      <c r="F218" s="285">
        <v>2018</v>
      </c>
      <c r="G218" s="285">
        <v>2019</v>
      </c>
      <c r="H218" s="285">
        <v>2020</v>
      </c>
      <c r="I218" s="285">
        <v>2021</v>
      </c>
      <c r="J218" s="285">
        <v>2022</v>
      </c>
      <c r="K218" s="285">
        <v>2023</v>
      </c>
      <c r="L218" s="285">
        <v>2024</v>
      </c>
      <c r="M218" s="285">
        <v>2025</v>
      </c>
      <c r="N218" s="82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5"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4">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9" t="s">
        <v>211</v>
      </c>
      <c r="C400" s="811" t="s">
        <v>33</v>
      </c>
      <c r="D400" s="284" t="s">
        <v>423</v>
      </c>
      <c r="E400" s="813" t="s">
        <v>209</v>
      </c>
      <c r="F400" s="814"/>
      <c r="G400" s="814"/>
      <c r="H400" s="814"/>
      <c r="I400" s="814"/>
      <c r="J400" s="814"/>
      <c r="K400" s="814"/>
      <c r="L400" s="814"/>
      <c r="M400" s="815"/>
      <c r="N400" s="819" t="s">
        <v>213</v>
      </c>
      <c r="O400" s="284" t="s">
        <v>424</v>
      </c>
      <c r="P400" s="813" t="s">
        <v>212</v>
      </c>
      <c r="Q400" s="814"/>
      <c r="R400" s="814"/>
      <c r="S400" s="814"/>
      <c r="T400" s="814"/>
      <c r="U400" s="814"/>
      <c r="V400" s="814"/>
      <c r="W400" s="814"/>
      <c r="X400" s="815"/>
      <c r="Y400" s="816" t="s">
        <v>244</v>
      </c>
      <c r="Z400" s="817"/>
      <c r="AA400" s="817"/>
      <c r="AB400" s="817"/>
      <c r="AC400" s="817"/>
      <c r="AD400" s="817"/>
      <c r="AE400" s="817"/>
      <c r="AF400" s="817"/>
      <c r="AG400" s="817"/>
      <c r="AH400" s="817"/>
      <c r="AI400" s="817"/>
      <c r="AJ400" s="817"/>
      <c r="AK400" s="817"/>
      <c r="AL400" s="817"/>
      <c r="AM400" s="818"/>
    </row>
    <row r="401" spans="1:39" ht="61.5" customHeight="1">
      <c r="B401" s="810"/>
      <c r="C401" s="812"/>
      <c r="D401" s="285">
        <v>2017</v>
      </c>
      <c r="E401" s="285">
        <v>2018</v>
      </c>
      <c r="F401" s="285">
        <v>2019</v>
      </c>
      <c r="G401" s="285">
        <v>2020</v>
      </c>
      <c r="H401" s="285">
        <v>2021</v>
      </c>
      <c r="I401" s="285">
        <v>2022</v>
      </c>
      <c r="J401" s="285">
        <v>2023</v>
      </c>
      <c r="K401" s="285">
        <v>2024</v>
      </c>
      <c r="L401" s="285">
        <v>2025</v>
      </c>
      <c r="M401" s="285">
        <v>2026</v>
      </c>
      <c r="N401" s="82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4">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9" t="s">
        <v>211</v>
      </c>
      <c r="C583" s="811" t="s">
        <v>33</v>
      </c>
      <c r="D583" s="284" t="s">
        <v>423</v>
      </c>
      <c r="E583" s="813" t="s">
        <v>209</v>
      </c>
      <c r="F583" s="814"/>
      <c r="G583" s="814"/>
      <c r="H583" s="814"/>
      <c r="I583" s="814"/>
      <c r="J583" s="814"/>
      <c r="K583" s="814"/>
      <c r="L583" s="814"/>
      <c r="M583" s="815"/>
      <c r="N583" s="819" t="s">
        <v>213</v>
      </c>
      <c r="O583" s="284" t="s">
        <v>424</v>
      </c>
      <c r="P583" s="813" t="s">
        <v>212</v>
      </c>
      <c r="Q583" s="814"/>
      <c r="R583" s="814"/>
      <c r="S583" s="814"/>
      <c r="T583" s="814"/>
      <c r="U583" s="814"/>
      <c r="V583" s="814"/>
      <c r="W583" s="814"/>
      <c r="X583" s="815"/>
      <c r="Y583" s="816" t="s">
        <v>244</v>
      </c>
      <c r="Z583" s="817"/>
      <c r="AA583" s="817"/>
      <c r="AB583" s="817"/>
      <c r="AC583" s="817"/>
      <c r="AD583" s="817"/>
      <c r="AE583" s="817"/>
      <c r="AF583" s="817"/>
      <c r="AG583" s="817"/>
      <c r="AH583" s="817"/>
      <c r="AI583" s="817"/>
      <c r="AJ583" s="817"/>
      <c r="AK583" s="817"/>
      <c r="AL583" s="817"/>
      <c r="AM583" s="818"/>
    </row>
    <row r="584" spans="1:39" ht="68.25" customHeight="1">
      <c r="B584" s="810"/>
      <c r="C584" s="812"/>
      <c r="D584" s="285">
        <v>2018</v>
      </c>
      <c r="E584" s="285">
        <v>2019</v>
      </c>
      <c r="F584" s="285">
        <v>2020</v>
      </c>
      <c r="G584" s="285">
        <v>2021</v>
      </c>
      <c r="H584" s="285">
        <v>2022</v>
      </c>
      <c r="I584" s="285">
        <v>2023</v>
      </c>
      <c r="J584" s="285">
        <v>2024</v>
      </c>
      <c r="K584" s="285">
        <v>2025</v>
      </c>
      <c r="L584" s="285">
        <v>2026</v>
      </c>
      <c r="M584" s="285">
        <v>2027</v>
      </c>
      <c r="N584" s="82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687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4">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9" t="s">
        <v>211</v>
      </c>
      <c r="C766" s="811" t="s">
        <v>33</v>
      </c>
      <c r="D766" s="284" t="s">
        <v>423</v>
      </c>
      <c r="E766" s="813" t="s">
        <v>209</v>
      </c>
      <c r="F766" s="814"/>
      <c r="G766" s="814"/>
      <c r="H766" s="814"/>
      <c r="I766" s="814"/>
      <c r="J766" s="814"/>
      <c r="K766" s="814"/>
      <c r="L766" s="814"/>
      <c r="M766" s="815"/>
      <c r="N766" s="819" t="s">
        <v>213</v>
      </c>
      <c r="O766" s="284" t="s">
        <v>424</v>
      </c>
      <c r="P766" s="813" t="s">
        <v>212</v>
      </c>
      <c r="Q766" s="814"/>
      <c r="R766" s="814"/>
      <c r="S766" s="814"/>
      <c r="T766" s="814"/>
      <c r="U766" s="814"/>
      <c r="V766" s="814"/>
      <c r="W766" s="814"/>
      <c r="X766" s="815"/>
      <c r="Y766" s="816" t="s">
        <v>244</v>
      </c>
      <c r="Z766" s="817"/>
      <c r="AA766" s="817"/>
      <c r="AB766" s="817"/>
      <c r="AC766" s="817"/>
      <c r="AD766" s="817"/>
      <c r="AE766" s="817"/>
      <c r="AF766" s="817"/>
      <c r="AG766" s="817"/>
      <c r="AH766" s="817"/>
      <c r="AI766" s="817"/>
      <c r="AJ766" s="817"/>
      <c r="AK766" s="817"/>
      <c r="AL766" s="817"/>
      <c r="AM766" s="818"/>
    </row>
    <row r="767" spans="1:40" ht="65.25" customHeight="1">
      <c r="B767" s="810"/>
      <c r="C767" s="812"/>
      <c r="D767" s="285">
        <v>2019</v>
      </c>
      <c r="E767" s="285">
        <v>2020</v>
      </c>
      <c r="F767" s="285">
        <v>2021</v>
      </c>
      <c r="G767" s="285">
        <v>2022</v>
      </c>
      <c r="H767" s="285">
        <v>2023</v>
      </c>
      <c r="I767" s="285">
        <v>2024</v>
      </c>
      <c r="J767" s="285">
        <v>2025</v>
      </c>
      <c r="K767" s="285">
        <v>2026</v>
      </c>
      <c r="L767" s="285">
        <v>2027</v>
      </c>
      <c r="M767" s="285">
        <v>2028</v>
      </c>
      <c r="N767" s="82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687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4">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9" t="s">
        <v>211</v>
      </c>
      <c r="C949" s="811" t="s">
        <v>33</v>
      </c>
      <c r="D949" s="284" t="s">
        <v>423</v>
      </c>
      <c r="E949" s="813" t="s">
        <v>209</v>
      </c>
      <c r="F949" s="814"/>
      <c r="G949" s="814"/>
      <c r="H949" s="814"/>
      <c r="I949" s="814"/>
      <c r="J949" s="814"/>
      <c r="K949" s="814"/>
      <c r="L949" s="814"/>
      <c r="M949" s="815"/>
      <c r="N949" s="819" t="s">
        <v>213</v>
      </c>
      <c r="O949" s="284" t="s">
        <v>424</v>
      </c>
      <c r="P949" s="813" t="s">
        <v>212</v>
      </c>
      <c r="Q949" s="814"/>
      <c r="R949" s="814"/>
      <c r="S949" s="814"/>
      <c r="T949" s="814"/>
      <c r="U949" s="814"/>
      <c r="V949" s="814"/>
      <c r="W949" s="814"/>
      <c r="X949" s="815"/>
      <c r="Y949" s="816" t="s">
        <v>244</v>
      </c>
      <c r="Z949" s="817"/>
      <c r="AA949" s="817"/>
      <c r="AB949" s="817"/>
      <c r="AC949" s="817"/>
      <c r="AD949" s="817"/>
      <c r="AE949" s="817"/>
      <c r="AF949" s="817"/>
      <c r="AG949" s="817"/>
      <c r="AH949" s="817"/>
      <c r="AI949" s="817"/>
      <c r="AJ949" s="817"/>
      <c r="AK949" s="817"/>
      <c r="AL949" s="817"/>
      <c r="AM949" s="818"/>
    </row>
    <row r="950" spans="1:39" ht="65.25" customHeight="1">
      <c r="B950" s="810"/>
      <c r="C950" s="812"/>
      <c r="D950" s="285">
        <v>2020</v>
      </c>
      <c r="E950" s="285">
        <v>2021</v>
      </c>
      <c r="F950" s="285">
        <v>2022</v>
      </c>
      <c r="G950" s="285">
        <v>2023</v>
      </c>
      <c r="H950" s="285">
        <v>2024</v>
      </c>
      <c r="I950" s="285">
        <v>2025</v>
      </c>
      <c r="J950" s="285">
        <v>2026</v>
      </c>
      <c r="K950" s="285">
        <v>2027</v>
      </c>
      <c r="L950" s="285">
        <v>2028</v>
      </c>
      <c r="M950" s="285">
        <v>2029</v>
      </c>
      <c r="N950" s="82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00000000000003"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zoomScale="90" zoomScaleNormal="90" workbookViewId="0">
      <selection activeCell="J11" sqref="J11"/>
    </sheetView>
  </sheetViews>
  <sheetFormatPr defaultColWidth="9.06640625" defaultRowHeight="14.25"/>
  <cols>
    <col min="1" max="1" width="4.53125" style="12" customWidth="1"/>
    <col min="2" max="2" width="19.53125" style="11" customWidth="1"/>
    <col min="3" max="3" width="30.9296875" style="12" customWidth="1"/>
    <col min="4" max="4" width="5" style="12" customWidth="1"/>
    <col min="5" max="5" width="14.33203125" style="12" customWidth="1"/>
    <col min="6" max="6" width="15.06640625" style="12" customWidth="1"/>
    <col min="7" max="7" width="11.46484375" style="12" customWidth="1"/>
    <col min="8" max="8" width="13" style="18" customWidth="1"/>
    <col min="9" max="10" width="14" style="12" customWidth="1"/>
    <col min="11" max="11" width="18" style="12" customWidth="1"/>
    <col min="12" max="12" width="19.06640625" style="12" customWidth="1"/>
    <col min="13" max="13" width="16.9296875" style="12" customWidth="1"/>
    <col min="14" max="14" width="16" style="12" customWidth="1"/>
    <col min="15" max="15" width="14.53125" style="12" customWidth="1"/>
    <col min="16" max="16" width="14.59765625" style="12" customWidth="1"/>
    <col min="17" max="17" width="14" style="12" customWidth="1"/>
    <col min="18" max="18" width="15.59765625" style="12" customWidth="1"/>
    <col min="19" max="19" width="14.06640625" style="12" customWidth="1"/>
    <col min="20" max="22" width="15" style="12" customWidth="1"/>
    <col min="23" max="23" width="13.46484375" style="12" customWidth="1"/>
    <col min="24" max="24" width="4.06640625" style="12" customWidth="1"/>
    <col min="25" max="16384" width="9.06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2" t="s">
        <v>674</v>
      </c>
      <c r="D8" s="822"/>
      <c r="E8" s="822"/>
      <c r="F8" s="822"/>
      <c r="G8" s="822"/>
      <c r="H8" s="822"/>
      <c r="I8" s="822"/>
      <c r="J8" s="822"/>
      <c r="K8" s="822"/>
      <c r="L8" s="822"/>
      <c r="M8" s="822"/>
      <c r="N8" s="822"/>
      <c r="O8" s="822"/>
      <c r="P8" s="822"/>
      <c r="Q8" s="822"/>
      <c r="R8" s="822"/>
      <c r="S8" s="822"/>
      <c r="T8" s="105"/>
      <c r="U8" s="105"/>
      <c r="V8" s="105"/>
      <c r="W8" s="105"/>
    </row>
    <row r="9" spans="1:28" s="9" customFormat="1" ht="47" customHeight="1">
      <c r="B9" s="55"/>
      <c r="C9" s="784" t="s">
        <v>685</v>
      </c>
      <c r="D9" s="784"/>
      <c r="E9" s="784"/>
      <c r="F9" s="784"/>
      <c r="G9" s="784"/>
      <c r="H9" s="784"/>
      <c r="I9" s="784"/>
      <c r="J9" s="784"/>
      <c r="K9" s="784"/>
      <c r="L9" s="784"/>
      <c r="M9" s="784"/>
      <c r="N9" s="784"/>
      <c r="O9" s="784"/>
      <c r="P9" s="784"/>
      <c r="Q9" s="784"/>
      <c r="R9" s="784"/>
      <c r="S9" s="784"/>
      <c r="T9" s="105"/>
      <c r="U9" s="105"/>
      <c r="V9" s="105"/>
      <c r="W9" s="105"/>
    </row>
    <row r="10" spans="1:28" s="9" customFormat="1" ht="38" customHeight="1">
      <c r="B10" s="88"/>
      <c r="C10" s="800" t="s">
        <v>686</v>
      </c>
      <c r="D10" s="784"/>
      <c r="E10" s="784"/>
      <c r="F10" s="784"/>
      <c r="G10" s="784"/>
      <c r="H10" s="784"/>
      <c r="I10" s="784"/>
      <c r="J10" s="784"/>
      <c r="K10" s="784"/>
      <c r="L10" s="784"/>
      <c r="M10" s="784"/>
      <c r="N10" s="784"/>
      <c r="O10" s="784"/>
      <c r="P10" s="784"/>
      <c r="Q10" s="784"/>
      <c r="R10" s="784"/>
      <c r="S10" s="78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1" t="s">
        <v>235</v>
      </c>
      <c r="C12" s="821"/>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729</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730</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731</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732</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733</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734</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735</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736</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747</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748</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749</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750</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752</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753</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754</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755</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756</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757</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758</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759</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4.6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4.65" thickBot="1">
      <c r="B162" s="66"/>
      <c r="E162" s="216" t="s">
        <v>471</v>
      </c>
      <c r="F162" s="216"/>
      <c r="G162" s="217"/>
      <c r="H162" s="218"/>
      <c r="I162" s="219">
        <f>SUM(I149:I161)</f>
        <v>0</v>
      </c>
      <c r="J162" s="219">
        <f>SUM(J149:J161)</f>
        <v>0</v>
      </c>
      <c r="K162" s="219">
        <f t="shared" ref="K162:O162" si="93">SUM(K149:K161)</f>
        <v>0</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0</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737</v>
      </c>
      <c r="F164" s="225"/>
      <c r="G164" s="226"/>
      <c r="H164" s="227"/>
      <c r="I164" s="228">
        <f>I162+I163</f>
        <v>0</v>
      </c>
      <c r="J164" s="228">
        <f t="shared" ref="J164:U164" si="95">J162+J163</f>
        <v>0</v>
      </c>
      <c r="K164" s="228">
        <f t="shared" si="95"/>
        <v>0</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0</v>
      </c>
    </row>
    <row r="165" spans="2:23">
      <c r="E165" s="214">
        <v>44197</v>
      </c>
      <c r="F165" s="214" t="s">
        <v>743</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743</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743</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743</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743</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743</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743</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743</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743</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743</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743</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743</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738</v>
      </c>
      <c r="F177" s="216"/>
      <c r="G177" s="217"/>
      <c r="H177" s="218"/>
      <c r="I177" s="219">
        <f>SUM(I164:I176)</f>
        <v>0</v>
      </c>
      <c r="J177" s="219">
        <f>SUM(J164:J176)</f>
        <v>0</v>
      </c>
      <c r="K177" s="219">
        <f t="shared" ref="K177:V177" si="97">SUM(K164:K176)</f>
        <v>0</v>
      </c>
      <c r="L177" s="219">
        <f t="shared" si="97"/>
        <v>0</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0</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739</v>
      </c>
      <c r="F179" s="225"/>
      <c r="G179" s="226"/>
      <c r="H179" s="227"/>
      <c r="I179" s="228">
        <f>I177+I178</f>
        <v>0</v>
      </c>
      <c r="J179" s="228">
        <f t="shared" ref="J179:U179" si="98">J177+J178</f>
        <v>0</v>
      </c>
      <c r="K179" s="228">
        <f t="shared" si="98"/>
        <v>0</v>
      </c>
      <c r="L179" s="228">
        <f t="shared" si="98"/>
        <v>0</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0</v>
      </c>
    </row>
    <row r="180" spans="5:23">
      <c r="E180" s="214">
        <v>44562</v>
      </c>
      <c r="F180" s="214" t="s">
        <v>744</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744</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744</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744</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744</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744</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744</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744</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744</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744</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744</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744</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740</v>
      </c>
      <c r="F192" s="216"/>
      <c r="G192" s="217"/>
      <c r="H192" s="218"/>
      <c r="I192" s="219">
        <f>SUM(I179:I191)</f>
        <v>0</v>
      </c>
      <c r="J192" s="219">
        <f>SUM(J179:J191)</f>
        <v>0</v>
      </c>
      <c r="K192" s="219">
        <f t="shared" ref="K192:V192" si="100">SUM(K179:K191)</f>
        <v>0</v>
      </c>
      <c r="L192" s="219">
        <f t="shared" si="100"/>
        <v>0</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0</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741</v>
      </c>
      <c r="F194" s="225"/>
      <c r="G194" s="226"/>
      <c r="H194" s="227"/>
      <c r="I194" s="228">
        <f>I192+I193</f>
        <v>0</v>
      </c>
      <c r="J194" s="228">
        <f t="shared" ref="J194:U194" si="101">J192+J193</f>
        <v>0</v>
      </c>
      <c r="K194" s="228">
        <f t="shared" si="101"/>
        <v>0</v>
      </c>
      <c r="L194" s="228">
        <f t="shared" si="101"/>
        <v>0</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0</v>
      </c>
    </row>
    <row r="195" spans="5:23">
      <c r="E195" s="214">
        <v>44927</v>
      </c>
      <c r="F195" s="214" t="s">
        <v>745</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745</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745</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745</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745</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745</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745</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745</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745</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745</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745</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745</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742</v>
      </c>
      <c r="F207" s="216"/>
      <c r="G207" s="217"/>
      <c r="H207" s="218"/>
      <c r="I207" s="219">
        <f>SUM(I194:I206)</f>
        <v>0</v>
      </c>
      <c r="J207" s="219">
        <f>SUM(J194:J206)</f>
        <v>0</v>
      </c>
      <c r="K207" s="219">
        <f t="shared" ref="K207:V207" si="103">SUM(K194:K206)</f>
        <v>0</v>
      </c>
      <c r="L207" s="219">
        <f t="shared" si="103"/>
        <v>0</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0</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760</v>
      </c>
      <c r="F209" s="225"/>
      <c r="G209" s="226"/>
      <c r="H209" s="227"/>
      <c r="I209" s="228">
        <f>I207+I208</f>
        <v>0</v>
      </c>
      <c r="J209" s="228">
        <f t="shared" ref="J209:U209" si="104">J207+J208</f>
        <v>0</v>
      </c>
      <c r="K209" s="228">
        <f t="shared" si="104"/>
        <v>0</v>
      </c>
      <c r="L209" s="228">
        <f t="shared" si="104"/>
        <v>0</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0</v>
      </c>
    </row>
    <row r="210" spans="5:23">
      <c r="E210" s="214">
        <v>45292</v>
      </c>
      <c r="F210" s="214" t="s">
        <v>764</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764</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764</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764</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764</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764</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764</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764</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764</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764</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764</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764</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762</v>
      </c>
      <c r="F222" s="216"/>
      <c r="G222" s="217"/>
      <c r="H222" s="218"/>
      <c r="I222" s="219">
        <f>SUM(I209:I221)</f>
        <v>0</v>
      </c>
      <c r="J222" s="219">
        <f>SUM(J209:J221)</f>
        <v>0</v>
      </c>
      <c r="K222" s="219">
        <f t="shared" ref="K222:V222" si="106">SUM(K209:K221)</f>
        <v>0</v>
      </c>
      <c r="L222" s="219">
        <f t="shared" si="106"/>
        <v>0</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0</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761</v>
      </c>
      <c r="F224" s="225"/>
      <c r="G224" s="226"/>
      <c r="H224" s="227"/>
      <c r="I224" s="228">
        <f>I222+I223</f>
        <v>0</v>
      </c>
      <c r="J224" s="228">
        <f t="shared" ref="J224:U224" si="107">J222+J223</f>
        <v>0</v>
      </c>
      <c r="K224" s="228">
        <f t="shared" si="107"/>
        <v>0</v>
      </c>
      <c r="L224" s="228">
        <f t="shared" si="107"/>
        <v>0</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0</v>
      </c>
    </row>
    <row r="225" spans="5:23">
      <c r="E225" s="214">
        <v>45658</v>
      </c>
      <c r="F225" s="214" t="s">
        <v>765</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765</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765</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765</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765</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765</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765</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765</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765</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765</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765</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765</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763</v>
      </c>
      <c r="F237" s="216"/>
      <c r="G237" s="217"/>
      <c r="H237" s="218"/>
      <c r="I237" s="219">
        <f>SUM(I224:I236)</f>
        <v>0</v>
      </c>
      <c r="J237" s="219">
        <f>SUM(J224:J236)</f>
        <v>0</v>
      </c>
      <c r="K237" s="219">
        <f t="shared" ref="K237:U237" si="109">SUM(K224:K236)</f>
        <v>0</v>
      </c>
      <c r="L237" s="219">
        <f t="shared" si="109"/>
        <v>0</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0</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5" zoomScale="90" zoomScaleNormal="90" workbookViewId="0">
      <selection activeCell="F23" sqref="F23"/>
    </sheetView>
  </sheetViews>
  <sheetFormatPr defaultColWidth="9.06640625" defaultRowHeight="14.25" outlineLevelRow="1"/>
  <cols>
    <col min="1" max="1" width="5.9296875" style="12" customWidth="1"/>
    <col min="2" max="2" width="24.33203125" style="12" customWidth="1"/>
    <col min="3" max="3" width="11.46484375" style="12" customWidth="1"/>
    <col min="4" max="4" width="37.59765625" style="12" customWidth="1"/>
    <col min="5" max="5" width="35.06640625" style="12" bestFit="1" customWidth="1"/>
    <col min="6" max="6" width="26.59765625" style="12" customWidth="1"/>
    <col min="7" max="7" width="17" style="12" customWidth="1"/>
    <col min="8" max="8" width="19.46484375" style="12" customWidth="1"/>
    <col min="9" max="10" width="23" style="635" customWidth="1"/>
    <col min="11" max="11" width="2" style="16" customWidth="1"/>
    <col min="12" max="41" width="9.06640625" style="12"/>
    <col min="42" max="42" width="2.06640625" style="12" customWidth="1"/>
    <col min="43" max="43" width="12.53125" style="12" customWidth="1"/>
    <col min="44" max="64" width="12" style="12" bestFit="1" customWidth="1"/>
    <col min="65" max="72" width="9.06640625" style="12"/>
    <col min="73" max="73" width="9.06640625" style="16"/>
    <col min="74" max="16384" width="9.06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
      <c r="B23" s="182" t="s">
        <v>601</v>
      </c>
      <c r="H23" s="10"/>
      <c r="I23" s="10"/>
      <c r="J23" s="10"/>
    </row>
    <row r="24" spans="2:73" s="670" customFormat="1" ht="21" customHeight="1">
      <c r="B24" s="702" t="s">
        <v>605</v>
      </c>
      <c r="C24" s="823" t="s">
        <v>606</v>
      </c>
      <c r="D24" s="823"/>
      <c r="E24" s="823"/>
      <c r="F24" s="823"/>
      <c r="G24" s="823"/>
      <c r="H24" s="678" t="s">
        <v>603</v>
      </c>
      <c r="I24" s="678" t="s">
        <v>602</v>
      </c>
      <c r="J24" s="678" t="s">
        <v>604</v>
      </c>
      <c r="K24" s="669"/>
      <c r="L24" s="670" t="s">
        <v>606</v>
      </c>
      <c r="AQ24" s="670" t="s">
        <v>606</v>
      </c>
      <c r="BU24" s="669"/>
    </row>
    <row r="25" spans="2:73" s="250" customFormat="1" ht="49.5" customHeight="1">
      <c r="B25" s="245" t="s">
        <v>474</v>
      </c>
      <c r="C25" s="245" t="s">
        <v>211</v>
      </c>
      <c r="D25" s="628" t="s">
        <v>475</v>
      </c>
      <c r="E25" s="245" t="s">
        <v>208</v>
      </c>
      <c r="F25" s="245" t="s">
        <v>476</v>
      </c>
      <c r="G25" s="245" t="s">
        <v>477</v>
      </c>
      <c r="H25" s="628" t="s">
        <v>478</v>
      </c>
      <c r="I25" s="636" t="s">
        <v>594</v>
      </c>
      <c r="J25" s="643" t="s">
        <v>595</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M21" sqref="M21"/>
    </sheetView>
  </sheetViews>
  <sheetFormatPr defaultColWidth="9.06640625" defaultRowHeight="14.25"/>
  <cols>
    <col min="1" max="1" width="9.06640625" style="12"/>
    <col min="2" max="2" width="10.06640625" style="12" customWidth="1"/>
    <col min="3" max="3" width="11.33203125" style="12" customWidth="1"/>
    <col min="4" max="4" width="13.33203125" style="12" customWidth="1"/>
    <col min="5" max="5" width="12.796875" style="12" customWidth="1"/>
    <col min="6" max="6" width="12" style="12" customWidth="1"/>
    <col min="7" max="7" width="9.06640625" style="12"/>
    <col min="8" max="8" width="24.53125" style="12" customWidth="1"/>
    <col min="9" max="9" width="11.06640625" style="12" customWidth="1"/>
    <col min="10" max="10" width="9.06640625" style="12"/>
    <col min="11" max="11" width="11.53125" style="12" customWidth="1"/>
    <col min="12" max="12" width="9.06640625" style="12"/>
    <col min="13" max="13" width="26" style="12" customWidth="1"/>
    <col min="14" max="14" width="9.9296875" style="12" customWidth="1"/>
    <col min="15" max="15" width="9.06640625" style="12"/>
    <col min="16" max="16" width="9.796875" style="12" customWidth="1"/>
    <col min="17" max="16384" width="9.066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 customHeight="1">
      <c r="B14" s="551"/>
      <c r="D14" s="17"/>
      <c r="E14" s="17"/>
      <c r="F14" s="177"/>
      <c r="G14" s="178"/>
      <c r="H14" s="179"/>
      <c r="K14" s="179"/>
      <c r="L14" s="177"/>
      <c r="M14" s="177"/>
      <c r="N14" s="177"/>
      <c r="O14" s="177"/>
      <c r="P14" s="177"/>
      <c r="Q14" s="180"/>
    </row>
    <row r="15" spans="1:17" ht="15">
      <c r="B15" s="588" t="s">
        <v>507</v>
      </c>
    </row>
    <row r="16" spans="1:17" ht="15">
      <c r="B16" s="588"/>
    </row>
    <row r="17" spans="2:21" s="668" customFormat="1" ht="20.45" customHeight="1">
      <c r="B17" s="666" t="s">
        <v>675</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5" t="s">
        <v>728</v>
      </c>
      <c r="C18" s="825"/>
      <c r="D18" s="825"/>
      <c r="E18" s="825"/>
      <c r="F18" s="825"/>
      <c r="G18" s="825"/>
      <c r="H18" s="825"/>
      <c r="I18" s="825"/>
      <c r="J18" s="825"/>
      <c r="K18" s="825"/>
      <c r="L18" s="825"/>
      <c r="M18" s="825"/>
      <c r="N18" s="825"/>
      <c r="O18" s="825"/>
      <c r="P18" s="825"/>
      <c r="Q18" s="825"/>
      <c r="R18" s="825"/>
      <c r="S18" s="825"/>
      <c r="T18" s="825"/>
      <c r="U18" s="825"/>
    </row>
    <row r="21" spans="2:21" ht="21">
      <c r="B21" s="744" t="s">
        <v>712</v>
      </c>
    </row>
    <row r="23" spans="2:21" ht="21">
      <c r="B23" s="744" t="s">
        <v>713</v>
      </c>
      <c r="C23" s="745"/>
      <c r="E23" s="745"/>
      <c r="F23" s="745"/>
      <c r="H23" s="744" t="s">
        <v>714</v>
      </c>
    </row>
    <row r="24" spans="2:21" ht="18.7" customHeight="1">
      <c r="B24" s="824" t="s">
        <v>691</v>
      </c>
      <c r="C24" s="824"/>
      <c r="D24" s="824"/>
      <c r="E24" s="824"/>
      <c r="F24" s="824"/>
      <c r="H24" s="12" t="s">
        <v>699</v>
      </c>
      <c r="M24" s="12" t="s">
        <v>700</v>
      </c>
    </row>
    <row r="25" spans="2:21" ht="42.75">
      <c r="B25" s="741" t="s">
        <v>62</v>
      </c>
      <c r="C25" s="741" t="s">
        <v>692</v>
      </c>
      <c r="D25" s="741" t="s">
        <v>693</v>
      </c>
      <c r="E25" s="741" t="s">
        <v>695</v>
      </c>
      <c r="F25" s="741" t="s">
        <v>694</v>
      </c>
      <c r="H25" s="741" t="s">
        <v>696</v>
      </c>
      <c r="I25" s="741" t="s">
        <v>697</v>
      </c>
      <c r="J25" s="741" t="s">
        <v>698</v>
      </c>
      <c r="K25" s="741" t="s">
        <v>692</v>
      </c>
      <c r="M25" s="741" t="s">
        <v>696</v>
      </c>
      <c r="N25" s="741" t="s">
        <v>697</v>
      </c>
      <c r="O25" s="741" t="s">
        <v>698</v>
      </c>
      <c r="P25" s="741" t="s">
        <v>692</v>
      </c>
    </row>
    <row r="26" spans="2:21" ht="15.75">
      <c r="B26" s="748"/>
      <c r="C26" s="748" t="s">
        <v>702</v>
      </c>
      <c r="D26" s="748" t="s">
        <v>703</v>
      </c>
      <c r="E26" s="748" t="s">
        <v>704</v>
      </c>
      <c r="F26" s="748" t="s">
        <v>705</v>
      </c>
      <c r="H26" s="748"/>
      <c r="I26" s="748" t="s">
        <v>706</v>
      </c>
      <c r="J26" s="748" t="s">
        <v>707</v>
      </c>
      <c r="K26" s="748" t="s">
        <v>708</v>
      </c>
      <c r="M26" s="748"/>
      <c r="N26" s="748" t="s">
        <v>709</v>
      </c>
      <c r="O26" s="748" t="s">
        <v>710</v>
      </c>
      <c r="P26" s="748" t="s">
        <v>711</v>
      </c>
    </row>
    <row r="27" spans="2:21" ht="15.7" customHeight="1">
      <c r="B27" s="743" t="s">
        <v>716</v>
      </c>
      <c r="C27" s="751">
        <f>K49</f>
        <v>0</v>
      </c>
      <c r="D27" s="749"/>
      <c r="E27" s="742"/>
      <c r="F27" s="742"/>
      <c r="H27" s="742"/>
      <c r="I27" s="742"/>
      <c r="J27" s="742"/>
      <c r="K27" s="742">
        <f>I27*J27</f>
        <v>0</v>
      </c>
      <c r="M27" s="742"/>
      <c r="N27" s="742"/>
      <c r="O27" s="742"/>
      <c r="P27" s="742">
        <f>N27*O27</f>
        <v>0</v>
      </c>
    </row>
    <row r="28" spans="2:21" ht="15.7" customHeight="1">
      <c r="B28" s="743" t="s">
        <v>717</v>
      </c>
      <c r="C28" s="752">
        <f>P49</f>
        <v>0</v>
      </c>
      <c r="D28" s="753">
        <f>C28-C27</f>
        <v>0</v>
      </c>
      <c r="E28" s="742"/>
      <c r="F28" s="750">
        <f>D28*E28</f>
        <v>0</v>
      </c>
      <c r="H28" s="742"/>
      <c r="I28" s="742"/>
      <c r="J28" s="742"/>
      <c r="K28" s="742"/>
      <c r="M28" s="742"/>
      <c r="N28" s="742"/>
      <c r="O28" s="742"/>
      <c r="P28" s="742"/>
    </row>
    <row r="29" spans="2:21" ht="15.7" customHeight="1">
      <c r="B29" s="743" t="s">
        <v>718</v>
      </c>
      <c r="C29" s="742"/>
      <c r="D29" s="742"/>
      <c r="E29" s="742"/>
      <c r="F29" s="742"/>
      <c r="H29" s="742"/>
      <c r="I29" s="742"/>
      <c r="J29" s="742"/>
      <c r="K29" s="742"/>
      <c r="M29" s="742"/>
      <c r="N29" s="742"/>
      <c r="O29" s="742"/>
      <c r="P29" s="742"/>
    </row>
    <row r="30" spans="2:21" ht="15.7" customHeight="1">
      <c r="B30" s="743" t="s">
        <v>719</v>
      </c>
      <c r="C30" s="742"/>
      <c r="D30" s="742"/>
      <c r="E30" s="742"/>
      <c r="F30" s="742"/>
      <c r="H30" s="742"/>
      <c r="I30" s="742"/>
      <c r="J30" s="742"/>
      <c r="K30" s="742"/>
      <c r="M30" s="742"/>
      <c r="N30" s="742"/>
      <c r="O30" s="742"/>
      <c r="P30" s="742"/>
    </row>
    <row r="31" spans="2:21" ht="15.7" customHeight="1">
      <c r="B31" s="743" t="s">
        <v>720</v>
      </c>
      <c r="C31" s="742"/>
      <c r="D31" s="742"/>
      <c r="E31" s="742"/>
      <c r="F31" s="742"/>
      <c r="H31" s="742"/>
      <c r="I31" s="742"/>
      <c r="J31" s="742"/>
      <c r="K31" s="742"/>
      <c r="M31" s="742"/>
      <c r="N31" s="742"/>
      <c r="O31" s="742"/>
      <c r="P31" s="742"/>
    </row>
    <row r="32" spans="2:21" ht="15.7" customHeight="1">
      <c r="B32" s="743" t="s">
        <v>721</v>
      </c>
      <c r="C32" s="742"/>
      <c r="D32" s="742"/>
      <c r="E32" s="742"/>
      <c r="F32" s="742"/>
      <c r="H32" s="742"/>
      <c r="I32" s="742"/>
      <c r="J32" s="742"/>
      <c r="K32" s="742"/>
      <c r="M32" s="742"/>
      <c r="N32" s="742"/>
      <c r="O32" s="742"/>
      <c r="P32" s="742"/>
    </row>
    <row r="33" spans="2:16" ht="15.7" customHeight="1">
      <c r="B33" s="743" t="s">
        <v>722</v>
      </c>
      <c r="C33" s="742"/>
      <c r="D33" s="742"/>
      <c r="E33" s="742"/>
      <c r="F33" s="742"/>
      <c r="H33" s="742"/>
      <c r="I33" s="742"/>
      <c r="J33" s="742"/>
      <c r="K33" s="742"/>
      <c r="M33" s="742"/>
      <c r="N33" s="742"/>
      <c r="O33" s="742"/>
      <c r="P33" s="742"/>
    </row>
    <row r="34" spans="2:16" ht="15.7" customHeight="1">
      <c r="B34" s="743" t="s">
        <v>723</v>
      </c>
      <c r="C34" s="742"/>
      <c r="D34" s="742"/>
      <c r="E34" s="742"/>
      <c r="F34" s="742"/>
      <c r="H34" s="742"/>
      <c r="I34" s="742"/>
      <c r="J34" s="742"/>
      <c r="K34" s="742"/>
      <c r="M34" s="742"/>
      <c r="N34" s="742"/>
      <c r="O34" s="742"/>
      <c r="P34" s="742"/>
    </row>
    <row r="35" spans="2:16" ht="15.7" customHeight="1">
      <c r="B35" s="743" t="s">
        <v>724</v>
      </c>
      <c r="C35" s="742"/>
      <c r="D35" s="742"/>
      <c r="E35" s="742"/>
      <c r="F35" s="742"/>
      <c r="H35" s="742"/>
      <c r="I35" s="742"/>
      <c r="J35" s="742"/>
      <c r="K35" s="742"/>
      <c r="M35" s="742"/>
      <c r="N35" s="742"/>
      <c r="O35" s="742"/>
      <c r="P35" s="742"/>
    </row>
    <row r="36" spans="2:16" ht="15.7" customHeight="1">
      <c r="B36" s="743" t="s">
        <v>725</v>
      </c>
      <c r="C36" s="742"/>
      <c r="D36" s="742"/>
      <c r="E36" s="742"/>
      <c r="F36" s="742"/>
      <c r="H36" s="742"/>
      <c r="I36" s="742"/>
      <c r="J36" s="742"/>
      <c r="K36" s="742"/>
      <c r="M36" s="742"/>
      <c r="N36" s="742"/>
      <c r="O36" s="742"/>
      <c r="P36" s="742"/>
    </row>
    <row r="37" spans="2:16" ht="15.7" customHeight="1">
      <c r="B37" s="743" t="s">
        <v>726</v>
      </c>
      <c r="C37" s="742"/>
      <c r="D37" s="742"/>
      <c r="E37" s="742"/>
      <c r="F37" s="742"/>
      <c r="H37" s="742"/>
      <c r="I37" s="742"/>
      <c r="J37" s="742"/>
      <c r="K37" s="742"/>
      <c r="M37" s="742"/>
      <c r="N37" s="742"/>
      <c r="O37" s="742"/>
      <c r="P37" s="742"/>
    </row>
    <row r="38" spans="2:16" ht="15.7" customHeight="1">
      <c r="B38" s="743" t="s">
        <v>727</v>
      </c>
      <c r="C38" s="742"/>
      <c r="D38" s="742"/>
      <c r="E38" s="742"/>
      <c r="F38" s="742"/>
      <c r="H38" s="742"/>
      <c r="I38" s="742"/>
      <c r="J38" s="742"/>
      <c r="K38" s="742"/>
      <c r="M38" s="742"/>
      <c r="N38" s="742"/>
      <c r="O38" s="742"/>
      <c r="P38" s="742"/>
    </row>
    <row r="39" spans="2:16" ht="16.25" customHeight="1">
      <c r="B39" s="754" t="s">
        <v>26</v>
      </c>
      <c r="C39" s="755"/>
      <c r="D39" s="755"/>
      <c r="E39" s="755"/>
      <c r="F39" s="756">
        <f>SUM(F28:F38)</f>
        <v>0</v>
      </c>
      <c r="H39" s="742"/>
      <c r="I39" s="742"/>
      <c r="J39" s="742"/>
      <c r="K39" s="742"/>
      <c r="M39" s="742"/>
      <c r="N39" s="742"/>
      <c r="O39" s="742"/>
      <c r="P39" s="742"/>
    </row>
    <row r="40" spans="2:16">
      <c r="B40" s="743" t="s">
        <v>715</v>
      </c>
      <c r="C40" s="742"/>
      <c r="D40" s="742"/>
      <c r="E40" s="742"/>
      <c r="F40" s="742"/>
      <c r="H40" s="742"/>
      <c r="I40" s="742"/>
      <c r="J40" s="742"/>
      <c r="K40" s="742"/>
      <c r="M40" s="742"/>
      <c r="N40" s="742"/>
      <c r="O40" s="742"/>
      <c r="P40" s="742"/>
    </row>
    <row r="41" spans="2:16">
      <c r="B41" s="743" t="s">
        <v>715</v>
      </c>
      <c r="C41" s="742"/>
      <c r="D41" s="742"/>
      <c r="E41" s="742"/>
      <c r="F41" s="742"/>
      <c r="H41" s="742"/>
      <c r="I41" s="742"/>
      <c r="J41" s="742"/>
      <c r="K41" s="742"/>
      <c r="M41" s="742"/>
      <c r="N41" s="742"/>
      <c r="O41" s="742"/>
      <c r="P41" s="742"/>
    </row>
    <row r="42" spans="2:16">
      <c r="B42" s="743" t="s">
        <v>715</v>
      </c>
      <c r="C42" s="742"/>
      <c r="D42" s="742"/>
      <c r="E42" s="742"/>
      <c r="F42" s="742"/>
      <c r="H42" s="742"/>
      <c r="I42" s="742"/>
      <c r="J42" s="742"/>
      <c r="K42" s="742"/>
      <c r="M42" s="742"/>
      <c r="N42" s="742"/>
      <c r="O42" s="742"/>
      <c r="P42" s="742"/>
    </row>
    <row r="43" spans="2:16">
      <c r="B43" s="743" t="s">
        <v>715</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Sibtain Janmohamed</cp:lastModifiedBy>
  <cp:lastPrinted>2017-05-24T00:43:43Z</cp:lastPrinted>
  <dcterms:created xsi:type="dcterms:W3CDTF">2012-03-05T18:56:04Z</dcterms:created>
  <dcterms:modified xsi:type="dcterms:W3CDTF">2020-06-23T20:56:28Z</dcterms:modified>
</cp:coreProperties>
</file>