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FPS01\Home\WrightSt\{Profile}\Desktop\Cost Awards\"/>
    </mc:Choice>
  </mc:AlternateContent>
  <bookViews>
    <workbookView xWindow="0" yWindow="0" windowWidth="28800" windowHeight="9000" activeTab="3"/>
  </bookViews>
  <sheets>
    <sheet name="Affidavit &amp; Summary" sheetId="1" r:id="rId1"/>
    <sheet name="Participants" sheetId="4" r:id="rId2"/>
    <sheet name="Statement(s) of Fees" sheetId="2" r:id="rId3"/>
    <sheet name="Statement(s) of Disbursements" sheetId="3" r:id="rId4"/>
  </sheets>
  <calcPr calcId="162913"/>
</workbook>
</file>

<file path=xl/calcChain.xml><?xml version="1.0" encoding="utf-8"?>
<calcChain xmlns="http://schemas.openxmlformats.org/spreadsheetml/2006/main">
  <c r="G13" i="2" l="1"/>
  <c r="G14" i="2"/>
  <c r="G15" i="2"/>
  <c r="G16" i="2"/>
  <c r="H16" i="2" s="1"/>
  <c r="G12" i="2"/>
  <c r="E17" i="2"/>
  <c r="D17" i="2"/>
  <c r="B3" i="2"/>
  <c r="B7" i="2"/>
  <c r="H12" i="2" s="1"/>
  <c r="I10" i="3"/>
  <c r="G13" i="3"/>
  <c r="H13" i="3"/>
  <c r="G14" i="3"/>
  <c r="G15" i="3"/>
  <c r="G16" i="3"/>
  <c r="G17" i="3"/>
  <c r="H17" i="3"/>
  <c r="G18" i="3"/>
  <c r="G19" i="3"/>
  <c r="G20" i="3"/>
  <c r="G21" i="3"/>
  <c r="H21" i="3"/>
  <c r="G22" i="3"/>
  <c r="G23" i="3"/>
  <c r="G24" i="3"/>
  <c r="G25" i="3"/>
  <c r="H25" i="3"/>
  <c r="G26" i="3"/>
  <c r="G27" i="3"/>
  <c r="G28" i="3"/>
  <c r="G30" i="3"/>
  <c r="I41" i="3"/>
  <c r="G45" i="3"/>
  <c r="G44" i="3"/>
  <c r="G46" i="3"/>
  <c r="H46" i="3"/>
  <c r="G47" i="3"/>
  <c r="G48" i="3"/>
  <c r="G50" i="3"/>
  <c r="H50" i="3"/>
  <c r="G51" i="3"/>
  <c r="G52" i="3"/>
  <c r="G54" i="3"/>
  <c r="H54" i="3"/>
  <c r="G55" i="3"/>
  <c r="G56" i="3"/>
  <c r="G58" i="3"/>
  <c r="H58" i="3"/>
  <c r="G59" i="3"/>
  <c r="I72" i="3"/>
  <c r="G75" i="3"/>
  <c r="H75" i="3"/>
  <c r="G76" i="3"/>
  <c r="G77" i="3"/>
  <c r="G78" i="3"/>
  <c r="G79" i="3"/>
  <c r="G80" i="3"/>
  <c r="G81" i="3"/>
  <c r="G82" i="3"/>
  <c r="G83" i="3"/>
  <c r="H83" i="3"/>
  <c r="G84" i="3"/>
  <c r="G85" i="3"/>
  <c r="G86" i="3"/>
  <c r="G87" i="3"/>
  <c r="H87" i="3"/>
  <c r="G88" i="3"/>
  <c r="G89" i="3"/>
  <c r="G90" i="3"/>
  <c r="G92" i="3"/>
  <c r="I104" i="3"/>
  <c r="G108" i="3"/>
  <c r="G107" i="3"/>
  <c r="G109" i="3"/>
  <c r="G110" i="3"/>
  <c r="G111" i="3"/>
  <c r="G113" i="3"/>
  <c r="G114" i="3"/>
  <c r="G115" i="3"/>
  <c r="G117" i="3"/>
  <c r="H117" i="3"/>
  <c r="G118" i="3"/>
  <c r="G119" i="3"/>
  <c r="G121" i="3"/>
  <c r="H121" i="3"/>
  <c r="G122" i="3"/>
  <c r="I136" i="3"/>
  <c r="G139" i="3"/>
  <c r="H139" i="3"/>
  <c r="G140" i="3"/>
  <c r="G141" i="3"/>
  <c r="G142" i="3"/>
  <c r="G143" i="3"/>
  <c r="H143" i="3"/>
  <c r="G144" i="3"/>
  <c r="G145" i="3"/>
  <c r="G146" i="3"/>
  <c r="G147" i="3"/>
  <c r="H147" i="3"/>
  <c r="G148" i="3"/>
  <c r="G149" i="3"/>
  <c r="G150" i="3"/>
  <c r="G151" i="3"/>
  <c r="H151" i="3"/>
  <c r="G152" i="3"/>
  <c r="G153" i="3"/>
  <c r="G154" i="3"/>
  <c r="G156" i="3"/>
  <c r="G44" i="1"/>
  <c r="B46" i="1"/>
  <c r="B44" i="1"/>
  <c r="B5" i="2"/>
  <c r="B131" i="3"/>
  <c r="B99" i="3"/>
  <c r="B67" i="3"/>
  <c r="B36" i="3"/>
  <c r="F129" i="3"/>
  <c r="F97" i="3"/>
  <c r="F65" i="3"/>
  <c r="F34" i="3"/>
  <c r="B129" i="3"/>
  <c r="B97" i="3"/>
  <c r="B65" i="3"/>
  <c r="B34" i="3"/>
  <c r="B5" i="3"/>
  <c r="B3" i="3"/>
  <c r="F3" i="3"/>
  <c r="H152" i="3"/>
  <c r="H110" i="3"/>
  <c r="H78" i="3"/>
  <c r="H55" i="3"/>
  <c r="H19" i="3"/>
  <c r="H28" i="3"/>
  <c r="E156" i="3"/>
  <c r="H148" i="3"/>
  <c r="E124" i="3"/>
  <c r="H116" i="3"/>
  <c r="E92" i="3"/>
  <c r="H84" i="3"/>
  <c r="E61" i="3"/>
  <c r="H53" i="3"/>
  <c r="E30" i="3"/>
  <c r="E51" i="1"/>
  <c r="H22" i="3"/>
  <c r="H51" i="3"/>
  <c r="H82" i="3"/>
  <c r="H27" i="3"/>
  <c r="H56" i="3"/>
  <c r="H153" i="3"/>
  <c r="H44" i="3"/>
  <c r="H88" i="3"/>
  <c r="H47" i="3"/>
  <c r="H59" i="3"/>
  <c r="H81" i="3"/>
  <c r="H77" i="3"/>
  <c r="H76" i="3"/>
  <c r="H79" i="3"/>
  <c r="H80" i="3"/>
  <c r="H85" i="3"/>
  <c r="H86" i="3"/>
  <c r="H89" i="3"/>
  <c r="H90" i="3"/>
  <c r="H48" i="3"/>
  <c r="H109" i="3"/>
  <c r="H26" i="3"/>
  <c r="H118" i="3"/>
  <c r="H154" i="3"/>
  <c r="H24" i="3"/>
  <c r="H18" i="3"/>
  <c r="H146" i="3"/>
  <c r="H140" i="3"/>
  <c r="H23" i="3"/>
  <c r="H144" i="3"/>
  <c r="H52" i="3"/>
  <c r="H119" i="3"/>
  <c r="H111" i="3"/>
  <c r="H113" i="3"/>
  <c r="H15" i="3"/>
  <c r="H141" i="3"/>
  <c r="H20" i="3"/>
  <c r="H122" i="3"/>
  <c r="H14" i="3"/>
  <c r="H114" i="3"/>
  <c r="H16" i="3"/>
  <c r="H145" i="3"/>
  <c r="H142" i="3"/>
  <c r="H150" i="3"/>
  <c r="H149" i="3"/>
  <c r="H115" i="3"/>
  <c r="H107" i="3"/>
  <c r="H156" i="3"/>
  <c r="H45" i="3"/>
  <c r="H108" i="3"/>
  <c r="H30" i="3"/>
  <c r="H92" i="3"/>
  <c r="G120" i="3"/>
  <c r="H120" i="3"/>
  <c r="G116" i="3"/>
  <c r="G112" i="3"/>
  <c r="H112" i="3"/>
  <c r="G57" i="3"/>
  <c r="H57" i="3"/>
  <c r="G53" i="3"/>
  <c r="G49" i="3"/>
  <c r="H49" i="3"/>
  <c r="G124" i="3"/>
  <c r="G61" i="3"/>
  <c r="H61" i="3"/>
  <c r="H124" i="3"/>
  <c r="H14" i="2" l="1"/>
  <c r="I14" i="2" s="1"/>
  <c r="H13" i="2"/>
  <c r="I13" i="2" s="1"/>
  <c r="H15" i="2"/>
  <c r="I15" i="2" s="1"/>
  <c r="I12" i="2"/>
  <c r="G17" i="2"/>
  <c r="E50" i="1" s="1"/>
  <c r="I16" i="2"/>
  <c r="H17" i="2" l="1"/>
  <c r="E52" i="1" s="1"/>
  <c r="E53" i="1" s="1"/>
  <c r="I18" i="2"/>
</calcChain>
</file>

<file path=xl/sharedStrings.xml><?xml version="1.0" encoding="utf-8"?>
<sst xmlns="http://schemas.openxmlformats.org/spreadsheetml/2006/main" count="257" uniqueCount="101">
  <si>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</si>
  <si>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</si>
  <si>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</si>
  <si>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</si>
  <si>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</si>
  <si>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</si>
  <si>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</si>
  <si>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</si>
  <si>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</si>
  <si>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</si>
  <si>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</si>
  <si>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</si>
  <si>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</si>
  <si>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</si>
  <si>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</si>
  <si>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</si>
  <si>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</si>
  <si>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</si>
  <si>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</si>
  <si>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</si>
  <si>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</si>
  <si>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</si>
  <si>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</si>
  <si>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</si>
  <si>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</si>
  <si>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</si>
  <si>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</si>
  <si>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</si>
  <si>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</si>
  <si>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</si>
  <si>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</si>
  <si>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</si>
  <si>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</si>
  <si>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</si>
  <si>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</si>
  <si>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</si>
  <si>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</si>
  <si>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</si>
  <si>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</si>
  <si>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</si>
  <si>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</si>
  <si>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</si>
  <si>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</si>
  <si>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</si>
  <si>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</si>
  <si>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</si>
  <si>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</si>
  <si>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</si>
  <si>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</si>
  <si>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</si>
  <si>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</si>
  <si>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</si>
  <si>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</si>
  <si>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</si>
  <si>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</si>
  <si>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</si>
  <si>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</si>
  <si>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</si>
  <si>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</si>
  <si>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</si>
  <si>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</si>
  <si>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</si>
  <si>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</si>
  <si>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</si>
  <si>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</si>
  <si>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</si>
  <si>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</si>
  <si>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</si>
  <si>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</si>
  <si>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</si>
  <si>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</si>
  <si>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</si>
  <si>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</si>
  <si>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</si>
  <si>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</si>
  <si>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</si>
  <si>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</si>
  <si>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</si>
  <si>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</si>
  <si>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</si>
  <si>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</si>
  <si>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</si>
  <si>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</si>
  <si>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</si>
  <si>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</si>
  <si>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</si>
  <si>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</si>
  <si>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</si>
  <si>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</si>
  <si>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</si>
  <si>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</si>
  <si>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</si>
  <si>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</si>
  <si>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</si>
  <si>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Total:</t>
  </si>
  <si>
    <t>Rationale</t>
  </si>
  <si>
    <t>Varies</t>
  </si>
  <si>
    <t>2016-0032</t>
  </si>
  <si>
    <t xml:space="preserve">Protecting Privacy of Personal Information and the Reliable Operation of the Smart Grid in Ontario </t>
  </si>
  <si>
    <t xml:space="preserve">Written comments on the Proposed Notice of Code Amendments
</t>
  </si>
  <si>
    <t>Up to 15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</si>
</sst>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Red]\-&quot;$&quot;#,##0.00"/>
    <numFmt numFmtId="165" formatCode="_-* #,##0.00_-;\-* #,##0.00_-;_-* &quot;-&quot;??_-;_-@_-"/>
    <numFmt numFmtId="166" formatCode="[$-F800]dddd\,\ mmmm\ dd\,\ yyyy"/>
    <numFmt numFmtId="167" formatCode="&quot;$&quot;#,##0.00"/>
    <numFmt numFmtId="168" formatCode="0.0%"/>
  </numFmts>
  <fonts count="17"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9"/>
      <color theme="1"/>
      <name val="Calibri"/>
      <family val="2"/>
      <scheme val="minor"/>
    </font>
    <font>
      <sz val="10"/>
      <color theme="1"/>
      <name val="Calibri"/>
      <family val="2"/>
      <scheme val="minor"/>
    </font>
    <font>
      <i/>
      <sz val="10"/>
      <name val="Calibri"/>
      <family val="2"/>
      <scheme val="minor"/>
    </font>
  </fonts>
  <fills count="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76">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4"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5" fillId="0" borderId="10" xfId="0" applyNumberFormat="1" applyFont="1" applyBorder="1"/>
    <xf numFmtId="0" fontId="15" fillId="0" borderId="0" xfId="0" applyFont="1"/>
    <xf numFmtId="0" fontId="11" fillId="0" borderId="0" xfId="0" applyFont="1"/>
    <xf numFmtId="0" fontId="11" fillId="0" borderId="11" xfId="0" applyFont="1" applyBorder="1"/>
    <xf numFmtId="0" fontId="11" fillId="0" borderId="9" xfId="0" applyFont="1" applyBorder="1"/>
    <xf numFmtId="0" fontId="11" fillId="0" borderId="12" xfId="0" applyFont="1" applyBorder="1"/>
    <xf numFmtId="167" fontId="11" fillId="0" borderId="10" xfId="0" applyNumberFormat="1" applyFont="1" applyBorder="1"/>
    <xf numFmtId="0" fontId="11" fillId="0" borderId="4" xfId="0" applyFont="1" applyBorder="1" applyAlignment="1">
      <alignment horizontal="right"/>
    </xf>
    <xf numFmtId="2" fontId="0" fillId="0" borderId="10" xfId="0" applyNumberFormat="1" applyBorder="1"/>
    <xf numFmtId="0" fontId="11" fillId="0" borderId="9" xfId="0" applyFont="1" applyBorder="1" applyAlignment="1">
      <alignment horizontal="right"/>
    </xf>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5" fillId="2" borderId="10" xfId="0" applyNumberFormat="1" applyFont="1" applyFill="1" applyBorder="1" applyProtection="1">
      <protection locked="0"/>
    </xf>
    <xf numFmtId="0" fontId="16" fillId="0" borderId="10" xfId="0" applyFont="1" applyBorder="1" applyAlignment="1">
      <alignment horizontal="center" vertical="center" wrapText="1"/>
    </xf>
    <xf numFmtId="0" fontId="0" fillId="0" borderId="0" xfId="0" applyAlignment="1">
      <alignment horizontal="center"/>
    </xf>
    <xf numFmtId="49" fontId="0" fillId="0" borderId="10" xfId="0" applyNumberFormat="1" applyBorder="1" applyAlignment="1">
      <alignment vertical="center" wrapText="1"/>
    </xf>
    <xf numFmtId="165" fontId="15" fillId="2" borderId="10" xfId="1" applyFont="1" applyFill="1" applyBorder="1" applyProtection="1">
      <protection locked="0"/>
    </xf>
    <xf numFmtId="165" fontId="15" fillId="2" borderId="10" xfId="1" applyFont="1" applyFill="1" applyBorder="1" applyAlignment="1" applyProtection="1">
      <alignment wrapText="1"/>
      <protection locked="0"/>
    </xf>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1" fillId="0" borderId="3" xfId="0" applyFont="1" applyBorder="1" applyAlignment="1">
      <alignment horizontal="center"/>
    </xf>
    <xf numFmtId="0" fontId="6" fillId="0" borderId="3" xfId="0" applyFont="1" applyBorder="1" applyAlignment="1">
      <alignment horizontal="center"/>
    </xf>
    <xf numFmtId="0" fontId="8" fillId="2" borderId="1" xfId="0" applyFont="1" applyFill="1" applyBorder="1" applyAlignment="1" applyProtection="1">
      <alignment horizontal="center"/>
      <protection locked="0"/>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8" fillId="0" borderId="1" xfId="0" applyFont="1" applyBorder="1" applyAlignment="1">
      <alignment horizontal="center"/>
    </xf>
    <xf numFmtId="0" fontId="8" fillId="4" borderId="1" xfId="0" applyFont="1" applyFill="1" applyBorder="1" applyAlignment="1">
      <alignment horizontal="center"/>
    </xf>
    <xf numFmtId="0" fontId="5" fillId="0" borderId="0" xfId="0" applyFont="1" applyFill="1" applyBorder="1" applyAlignment="1">
      <alignment horizontal="right"/>
    </xf>
    <xf numFmtId="0" fontId="5" fillId="4" borderId="1" xfId="0" applyFont="1" applyFill="1" applyBorder="1" applyAlignment="1">
      <alignment horizontal="center"/>
    </xf>
    <xf numFmtId="0" fontId="6" fillId="0" borderId="0" xfId="0" applyFont="1"/>
    <xf numFmtId="164" fontId="6" fillId="0" borderId="0" xfId="0" applyNumberFormat="1" applyFont="1"/>
    <xf numFmtId="0" fontId="5" fillId="0" borderId="1" xfId="0" applyFont="1" applyBorder="1" applyAlignment="1">
      <alignment horizontal="left"/>
    </xf>
    <xf numFmtId="0" fontId="8" fillId="0" borderId="3" xfId="0" applyFont="1" applyBorder="1" applyAlignment="1">
      <alignment horizontal="left"/>
    </xf>
    <xf numFmtId="0" fontId="5" fillId="0" borderId="5" xfId="0" applyFont="1" applyFill="1" applyBorder="1" applyAlignment="1">
      <alignment horizontal="left"/>
    </xf>
    <xf numFmtId="0" fontId="5" fillId="0" borderId="0" xfId="0" applyFont="1" applyFill="1" applyBorder="1" applyAlignment="1">
      <alignment horizontal="left"/>
    </xf>
    <xf numFmtId="0" fontId="5" fillId="2" borderId="1" xfId="0" applyFont="1" applyFill="1" applyBorder="1" applyAlignment="1" applyProtection="1">
      <alignment horizontal="left"/>
      <protection locked="0"/>
    </xf>
    <xf numFmtId="0" fontId="4" fillId="0" borderId="0" xfId="0" applyFont="1" applyAlignment="1">
      <alignment horizontal="left" vertical="top" wrapText="1"/>
    </xf>
    <xf numFmtId="49" fontId="4" fillId="0" borderId="0" xfId="0" applyNumberFormat="1" applyFont="1" applyAlignment="1">
      <alignment horizontal="left" wrapText="1"/>
    </xf>
    <xf numFmtId="0" fontId="0" fillId="0" borderId="1" xfId="0" applyFill="1" applyBorder="1" applyAlignment="1" applyProtection="1">
      <alignment horizontal="left"/>
    </xf>
    <xf numFmtId="0" fontId="5" fillId="2" borderId="8" xfId="0" applyFont="1" applyFill="1" applyBorder="1" applyAlignment="1" applyProtection="1">
      <alignment horizontal="left"/>
      <protection locked="0"/>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0" fontId="2"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49" fontId="11" fillId="0" borderId="0" xfId="0" applyNumberFormat="1" applyFont="1" applyAlignment="1">
      <alignment wrapText="1"/>
    </xf>
    <xf numFmtId="0" fontId="6" fillId="0" borderId="1" xfId="0" applyFont="1" applyBorder="1"/>
    <xf numFmtId="0" fontId="9" fillId="2" borderId="9" xfId="0" applyFont="1" applyFill="1" applyBorder="1" applyAlignment="1" applyProtection="1">
      <alignment horizontal="center" wrapText="1" shrinkToFit="1"/>
      <protection locked="0"/>
    </xf>
    <xf numFmtId="0" fontId="0" fillId="2" borderId="9" xfId="0" applyFill="1" applyBorder="1" applyAlignment="1" applyProtection="1">
      <alignment horizontal="left"/>
      <protection locked="0"/>
    </xf>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15" fillId="2" borderId="10" xfId="0" applyFont="1" applyFill="1" applyBorder="1" applyAlignment="1" applyProtection="1">
      <alignment horizontal="left"/>
      <protection locked="0"/>
    </xf>
    <xf numFmtId="49" fontId="0" fillId="0" borderId="11" xfId="0" applyNumberFormat="1" applyBorder="1" applyAlignment="1">
      <alignment vertical="center" wrapText="1"/>
    </xf>
    <xf numFmtId="0" fontId="0" fillId="0" borderId="12" xfId="0" applyBorder="1" applyAlignment="1">
      <alignment vertical="center" wrapText="1"/>
    </xf>
    <xf numFmtId="0" fontId="16" fillId="0" borderId="11" xfId="0" applyFont="1" applyBorder="1" applyAlignment="1">
      <alignment horizontal="center" vertical="center" wrapText="1"/>
    </xf>
    <xf numFmtId="0" fontId="0" fillId="0" borderId="12" xfId="0" applyBorder="1" applyAlignment="1">
      <alignment horizontal="center" vertical="center" wrapText="1"/>
    </xf>
    <xf numFmtId="0" fontId="13" fillId="0" borderId="0" xfId="0" applyFont="1" applyAlignment="1">
      <alignment horizontal="center" vertical="center"/>
    </xf>
    <xf numFmtId="0" fontId="7" fillId="0" borderId="0" xfId="0" applyFont="1" applyAlignment="1">
      <alignment horizontal="center" vertical="center" wrapText="1"/>
    </xf>
    <xf numFmtId="0" fontId="5" fillId="0" borderId="1" xfId="0" applyNumberFormat="1" applyFont="1" applyBorder="1" applyAlignment="1">
      <alignment horizontal="left"/>
    </xf>
    <xf numFmtId="0" fontId="11" fillId="0" borderId="10" xfId="0" applyFont="1" applyBorder="1" applyAlignment="1">
      <alignment horizontal="center" wrapText="1"/>
    </xf>
    <xf numFmtId="164" fontId="0" fillId="0" borderId="10" xfId="0" applyNumberFormat="1" applyFont="1" applyBorder="1" applyAlignment="1" applyProtection="1">
      <alignment horizontal="right"/>
    </xf>
    <xf numFmtId="0" fontId="5" fillId="0" borderId="11" xfId="0" applyFont="1" applyBorder="1" applyAlignment="1" applyProtection="1">
      <alignment horizontal="left"/>
    </xf>
    <xf numFmtId="0" fontId="5" fillId="0" borderId="12" xfId="0" applyFont="1" applyBorder="1" applyAlignment="1" applyProtection="1">
      <alignment horizontal="lef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0" fontId="0" fillId="0" borderId="12" xfId="0" applyBorder="1" applyAlignment="1">
      <alignment horizontal="lef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5" fillId="0" borderId="10" xfId="0" applyFont="1" applyBorder="1" applyAlignment="1" applyProtection="1">
      <alignment horizontal="left"/>
    </xf>
    <xf numFmtId="0" fontId="5" fillId="0" borderId="9" xfId="0" applyFont="1" applyBorder="1" applyAlignment="1" applyProtection="1">
      <alignment horizontal="left"/>
    </xf>
    <xf numFmtId="164" fontId="0" fillId="0" borderId="10" xfId="0" applyNumberFormat="1" applyFont="1" applyBorder="1" applyProtection="1"/>
    <xf numFmtId="164" fontId="5" fillId="0" borderId="10" xfId="0" applyNumberFormat="1" applyFont="1" applyBorder="1" applyAlignment="1" applyProtection="1">
      <alignment horizontal="right"/>
    </xf>
    <xf numFmtId="164" fontId="0" fillId="2" borderId="10" xfId="0" applyNumberFormat="1" applyFont="1" applyFill="1" applyBorder="1" applyProtection="1">
      <protection locked="0"/>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0" xfId="0" applyFont="1" applyBorder="1" applyAlignment="1" applyProtection="1">
      <alignment horizontal="center"/>
    </xf>
    <xf numFmtId="0" fontId="5" fillId="0" borderId="0" xfId="0" applyFont="1" applyBorder="1" applyAlignment="1">
      <alignment horizontal="left"/>
    </xf>
    <xf numFmtId="0" fontId="0" fillId="2" borderId="1" xfId="0" applyFill="1" applyBorder="1" applyAlignment="1" applyProtection="1">
      <alignment horizontal="center"/>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342900</xdr:colOff>
          <xdr:row>20</xdr:row>
          <xdr:rowOff>0</xdr:rowOff>
        </xdr:from>
        <xdr:to>
          <xdr:col>8</xdr:col>
          <xdr:colOff>561975</xdr:colOff>
          <xdr:row>21</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21</xdr:row>
          <xdr:rowOff>0</xdr:rowOff>
        </xdr:from>
        <xdr:to>
          <xdr:col>8</xdr:col>
          <xdr:colOff>561975</xdr:colOff>
          <xdr:row>22</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0</xdr:rowOff>
        </xdr:from>
        <xdr:to>
          <xdr:col>4</xdr:col>
          <xdr:colOff>600075</xdr:colOff>
          <xdr:row>22</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0</xdr:rowOff>
        </xdr:from>
        <xdr:to>
          <xdr:col>4</xdr:col>
          <xdr:colOff>600075</xdr:colOff>
          <xdr:row>22</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22</xdr:row>
          <xdr:rowOff>0</xdr:rowOff>
        </xdr:from>
        <xdr:to>
          <xdr:col>4</xdr:col>
          <xdr:colOff>600075</xdr:colOff>
          <xdr:row>23</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0</xdr:rowOff>
        </xdr:from>
        <xdr:to>
          <xdr:col>4</xdr:col>
          <xdr:colOff>600075</xdr:colOff>
          <xdr:row>21</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0</xdr:rowOff>
        </xdr:from>
        <xdr:to>
          <xdr:col>4</xdr:col>
          <xdr:colOff>600075</xdr:colOff>
          <xdr:row>21</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20</xdr:row>
          <xdr:rowOff>0</xdr:rowOff>
        </xdr:from>
        <xdr:to>
          <xdr:col>8</xdr:col>
          <xdr:colOff>561975</xdr:colOff>
          <xdr:row>21</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21</xdr:row>
          <xdr:rowOff>0</xdr:rowOff>
        </xdr:from>
        <xdr:to>
          <xdr:col>8</xdr:col>
          <xdr:colOff>561975</xdr:colOff>
          <xdr:row>22</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0</xdr:rowOff>
        </xdr:from>
        <xdr:to>
          <xdr:col>4</xdr:col>
          <xdr:colOff>600075</xdr:colOff>
          <xdr:row>22</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0</xdr:rowOff>
        </xdr:from>
        <xdr:to>
          <xdr:col>4</xdr:col>
          <xdr:colOff>600075</xdr:colOff>
          <xdr:row>22</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22</xdr:row>
          <xdr:rowOff>0</xdr:rowOff>
        </xdr:from>
        <xdr:to>
          <xdr:col>4</xdr:col>
          <xdr:colOff>600075</xdr:colOff>
          <xdr:row>23</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0</xdr:rowOff>
        </xdr:from>
        <xdr:to>
          <xdr:col>4</xdr:col>
          <xdr:colOff>600075</xdr:colOff>
          <xdr:row>21</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0</xdr:rowOff>
        </xdr:from>
        <xdr:to>
          <xdr:col>4</xdr:col>
          <xdr:colOff>600075</xdr:colOff>
          <xdr:row>21</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4</xdr:row>
          <xdr:rowOff>0</xdr:rowOff>
        </xdr:from>
        <xdr:to>
          <xdr:col>3</xdr:col>
          <xdr:colOff>295275</xdr:colOff>
          <xdr:row>5</xdr:row>
          <xdr:rowOff>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xdr:row>
          <xdr:rowOff>0</xdr:rowOff>
        </xdr:from>
        <xdr:to>
          <xdr:col>6</xdr:col>
          <xdr:colOff>95250</xdr:colOff>
          <xdr:row>8</xdr:row>
          <xdr:rowOff>19050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3</xdr:col>
          <xdr:colOff>295275</xdr:colOff>
          <xdr:row>8</xdr:row>
          <xdr:rowOff>19050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0</xdr:rowOff>
        </xdr:from>
        <xdr:to>
          <xdr:col>3</xdr:col>
          <xdr:colOff>295275</xdr:colOff>
          <xdr:row>6</xdr:row>
          <xdr:rowOff>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3</xdr:col>
          <xdr:colOff>295275</xdr:colOff>
          <xdr:row>13</xdr:row>
          <xdr:rowOff>9525</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0</xdr:rowOff>
        </xdr:from>
        <xdr:to>
          <xdr:col>6</xdr:col>
          <xdr:colOff>95250</xdr:colOff>
          <xdr:row>16</xdr:row>
          <xdr:rowOff>19050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0</xdr:rowOff>
        </xdr:from>
        <xdr:to>
          <xdr:col>3</xdr:col>
          <xdr:colOff>295275</xdr:colOff>
          <xdr:row>16</xdr:row>
          <xdr:rowOff>19050</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3</xdr:col>
          <xdr:colOff>295275</xdr:colOff>
          <xdr:row>14</xdr:row>
          <xdr:rowOff>19050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3</xdr:col>
          <xdr:colOff>295275</xdr:colOff>
          <xdr:row>21</xdr:row>
          <xdr:rowOff>9525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23</xdr:row>
          <xdr:rowOff>0</xdr:rowOff>
        </xdr:from>
        <xdr:to>
          <xdr:col>6</xdr:col>
          <xdr:colOff>95250</xdr:colOff>
          <xdr:row>24</xdr:row>
          <xdr:rowOff>19050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3</xdr:col>
          <xdr:colOff>295275</xdr:colOff>
          <xdr:row>24</xdr:row>
          <xdr:rowOff>19050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0</xdr:rowOff>
        </xdr:from>
        <xdr:to>
          <xdr:col>3</xdr:col>
          <xdr:colOff>295275</xdr:colOff>
          <xdr:row>22</xdr:row>
          <xdr:rowOff>19050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3</xdr:col>
          <xdr:colOff>295275</xdr:colOff>
          <xdr:row>29</xdr:row>
          <xdr:rowOff>9525</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31</xdr:row>
          <xdr:rowOff>0</xdr:rowOff>
        </xdr:from>
        <xdr:to>
          <xdr:col>6</xdr:col>
          <xdr:colOff>95250</xdr:colOff>
          <xdr:row>32</xdr:row>
          <xdr:rowOff>19050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0</xdr:rowOff>
        </xdr:from>
        <xdr:to>
          <xdr:col>3</xdr:col>
          <xdr:colOff>295275</xdr:colOff>
          <xdr:row>32</xdr:row>
          <xdr:rowOff>19050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0</xdr:rowOff>
        </xdr:from>
        <xdr:to>
          <xdr:col>3</xdr:col>
          <xdr:colOff>295275</xdr:colOff>
          <xdr:row>30</xdr:row>
          <xdr:rowOff>19050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0</xdr:rowOff>
        </xdr:from>
        <xdr:to>
          <xdr:col>3</xdr:col>
          <xdr:colOff>295275</xdr:colOff>
          <xdr:row>37</xdr:row>
          <xdr:rowOff>9525</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0</xdr:rowOff>
        </xdr:from>
        <xdr:to>
          <xdr:col>6</xdr:col>
          <xdr:colOff>95250</xdr:colOff>
          <xdr:row>40</xdr:row>
          <xdr:rowOff>19050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0</xdr:rowOff>
        </xdr:from>
        <xdr:to>
          <xdr:col>3</xdr:col>
          <xdr:colOff>295275</xdr:colOff>
          <xdr:row>40</xdr:row>
          <xdr:rowOff>19050</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0</xdr:rowOff>
        </xdr:from>
        <xdr:to>
          <xdr:col>3</xdr:col>
          <xdr:colOff>295275</xdr:colOff>
          <xdr:row>38</xdr:row>
          <xdr:rowOff>19050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4.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96"/>
  <sheetViews>
    <sheetView showGridLines="0" topLeftCell="A19" zoomScaleNormal="100" workbookViewId="0">
      <selection activeCell="G15" sqref="G15:J15"/>
    </sheetView>
  </sheetViews>
  <sheetFormatPr defaultColWidth="8.7109375" defaultRowHeight="15" x14ac:dyDescent="0.25"/>
  <cols>
    <col min="1" max="1" width="8.7109375" customWidth="1"/>
    <col min="2" max="2" width="4.42578125" customWidth="1"/>
    <col min="3" max="3" width="8.7109375" customWidth="1"/>
    <col min="4" max="4" width="10.28515625" customWidth="1"/>
    <col min="5" max="5" width="11.42578125" customWidth="1"/>
    <col min="6" max="6" width="8.7109375" customWidth="1"/>
    <col min="7" max="7" width="10.28515625" bestFit="1" customWidth="1"/>
    <col min="8" max="8" width="11.42578125" customWidth="1"/>
    <col min="10" max="10" width="8.7109375" customWidth="1"/>
  </cols>
  <sheetData>
    <row r="1" spans="1:10" ht="39" customHeight="1" x14ac:dyDescent="0.25">
      <c r="A1" s="126" t="s">
        <v>70</v>
      </c>
      <c r="B1" s="127"/>
      <c r="C1" s="127"/>
      <c r="D1" s="127"/>
      <c r="E1" s="127"/>
      <c r="F1" s="127"/>
      <c r="G1" s="127"/>
      <c r="H1" s="127"/>
      <c r="I1" s="127"/>
      <c r="J1" s="128"/>
    </row>
    <row r="2" spans="1:10" ht="27" customHeight="1" x14ac:dyDescent="0.25">
      <c r="A2" s="129"/>
      <c r="B2" s="130"/>
      <c r="C2" s="130"/>
      <c r="D2" s="130"/>
      <c r="E2" s="130"/>
      <c r="F2" s="130"/>
      <c r="G2" s="130"/>
      <c r="H2" s="130"/>
      <c r="I2" s="130"/>
      <c r="J2" s="131"/>
    </row>
    <row r="3" spans="1:10" ht="3.75" customHeight="1" x14ac:dyDescent="0.25"/>
    <row r="4" spans="1:10" x14ac:dyDescent="0.25">
      <c r="A4" s="114" t="s">
        <v>0</v>
      </c>
      <c r="B4" s="114"/>
      <c r="C4" s="114"/>
      <c r="D4" s="114"/>
      <c r="E4" s="114"/>
      <c r="F4" s="114"/>
      <c r="G4" s="114"/>
      <c r="H4" s="114"/>
      <c r="I4" s="114"/>
      <c r="J4" s="114"/>
    </row>
    <row r="5" spans="1:10" s="1" customFormat="1" ht="25.5" customHeight="1" x14ac:dyDescent="0.2">
      <c r="A5" s="132" t="s">
        <v>68</v>
      </c>
      <c r="B5" s="132"/>
      <c r="C5" s="132"/>
      <c r="D5" s="132"/>
      <c r="E5" s="132"/>
      <c r="F5" s="132"/>
      <c r="G5" s="132"/>
      <c r="H5" s="132"/>
      <c r="I5" s="132"/>
      <c r="J5" s="132"/>
    </row>
    <row r="6" spans="1:10" s="1" customFormat="1" ht="12.75" x14ac:dyDescent="0.2">
      <c r="A6" s="133" t="s">
        <v>1</v>
      </c>
      <c r="B6" s="133"/>
      <c r="C6" s="133"/>
      <c r="D6" s="133"/>
      <c r="E6" s="133"/>
      <c r="F6" s="133"/>
      <c r="G6" s="133"/>
      <c r="H6" s="133"/>
      <c r="I6" s="133"/>
      <c r="J6" s="133"/>
    </row>
    <row r="7" spans="1:10" s="1" customFormat="1" ht="12.75" x14ac:dyDescent="0.2">
      <c r="A7" s="2"/>
      <c r="B7" s="2"/>
      <c r="C7" s="2"/>
      <c r="D7" s="2"/>
      <c r="E7" s="3" t="s">
        <v>2</v>
      </c>
      <c r="F7" s="4"/>
      <c r="H7" s="3" t="s">
        <v>3</v>
      </c>
      <c r="I7" s="134"/>
      <c r="J7" s="134"/>
    </row>
    <row r="8" spans="1:10" s="1" customFormat="1" ht="26.25" customHeight="1" x14ac:dyDescent="0.2">
      <c r="A8" s="123" t="s">
        <v>79</v>
      </c>
      <c r="B8" s="123"/>
      <c r="C8" s="123"/>
      <c r="D8" s="123"/>
      <c r="E8" s="123"/>
      <c r="F8" s="123"/>
      <c r="G8" s="123"/>
      <c r="H8" s="123"/>
      <c r="I8" s="123"/>
      <c r="J8" s="123"/>
    </row>
    <row r="9" spans="1:10" s="1" customFormat="1" ht="12" customHeight="1" x14ac:dyDescent="0.2">
      <c r="A9" s="123" t="s">
        <v>80</v>
      </c>
      <c r="B9" s="123"/>
      <c r="C9" s="123"/>
      <c r="D9" s="123"/>
      <c r="E9" s="123"/>
      <c r="F9" s="123"/>
      <c r="G9" s="123"/>
      <c r="H9" s="123"/>
      <c r="I9" s="123"/>
      <c r="J9" s="123"/>
    </row>
    <row r="10" spans="1:10" s="1" customFormat="1" ht="12.75" customHeight="1" x14ac:dyDescent="0.2">
      <c r="A10" s="123" t="s">
        <v>71</v>
      </c>
      <c r="B10" s="123"/>
      <c r="C10" s="123"/>
      <c r="D10" s="123"/>
      <c r="E10" s="123"/>
      <c r="F10" s="123"/>
      <c r="G10" s="123"/>
      <c r="H10" s="123"/>
      <c r="I10" s="123"/>
      <c r="J10" s="123"/>
    </row>
    <row r="11" spans="1:10" s="1" customFormat="1" ht="25.5" customHeight="1" x14ac:dyDescent="0.2">
      <c r="A11" s="123" t="s">
        <v>4</v>
      </c>
      <c r="B11" s="123"/>
      <c r="C11" s="123"/>
      <c r="D11" s="123"/>
      <c r="E11" s="123"/>
      <c r="F11" s="123"/>
      <c r="G11" s="123"/>
      <c r="H11" s="123"/>
      <c r="I11" s="123"/>
      <c r="J11" s="123"/>
    </row>
    <row r="12" spans="1:10" s="1" customFormat="1" ht="12.75" customHeight="1" x14ac:dyDescent="0.2">
      <c r="A12" s="139" t="s">
        <v>5</v>
      </c>
      <c r="B12" s="139"/>
      <c r="C12" s="139"/>
      <c r="D12" s="139"/>
      <c r="E12" s="139"/>
      <c r="F12" s="139"/>
      <c r="G12" s="139"/>
      <c r="H12" s="139"/>
      <c r="I12" s="139"/>
      <c r="J12" s="139"/>
    </row>
    <row r="13" spans="1:10" ht="8.25" customHeight="1" x14ac:dyDescent="0.25"/>
    <row r="14" spans="1:10" ht="6.75" customHeight="1" x14ac:dyDescent="0.25">
      <c r="A14" s="5"/>
      <c r="B14" s="6"/>
      <c r="C14" s="6"/>
      <c r="D14" s="6"/>
      <c r="E14" s="6"/>
      <c r="F14" s="6"/>
      <c r="G14" s="6"/>
      <c r="H14" s="6"/>
      <c r="I14" s="6"/>
      <c r="J14" s="7"/>
    </row>
    <row r="15" spans="1:10" x14ac:dyDescent="0.25">
      <c r="A15" s="8" t="s">
        <v>6</v>
      </c>
      <c r="B15" s="121" t="s">
        <v>97</v>
      </c>
      <c r="C15" s="121"/>
      <c r="D15" s="121"/>
      <c r="E15" s="121"/>
      <c r="F15" s="9" t="s">
        <v>7</v>
      </c>
      <c r="G15" s="121" t="s">
        <v>98</v>
      </c>
      <c r="H15" s="121"/>
      <c r="I15" s="121"/>
      <c r="J15" s="125"/>
    </row>
    <row r="16" spans="1:10" ht="7.5" customHeight="1" x14ac:dyDescent="0.25">
      <c r="A16" s="10"/>
      <c r="B16" s="11"/>
      <c r="C16" s="11"/>
      <c r="D16" s="11"/>
      <c r="E16" s="11"/>
      <c r="F16" s="11"/>
      <c r="G16" s="11"/>
      <c r="H16" s="11"/>
      <c r="I16" s="11"/>
      <c r="J16" s="12"/>
    </row>
    <row r="17" spans="1:11" x14ac:dyDescent="0.25">
      <c r="A17" s="8" t="s">
        <v>8</v>
      </c>
      <c r="B17" s="121"/>
      <c r="C17" s="121"/>
      <c r="D17" s="121"/>
      <c r="E17" s="121"/>
      <c r="F17" s="11"/>
      <c r="G17" s="9" t="s">
        <v>9</v>
      </c>
      <c r="H17" s="121"/>
      <c r="I17" s="121"/>
      <c r="J17" s="125"/>
    </row>
    <row r="18" spans="1:11" ht="7.5" customHeight="1" x14ac:dyDescent="0.25">
      <c r="A18" s="10"/>
      <c r="B18" s="11"/>
      <c r="C18" s="11"/>
      <c r="D18" s="11"/>
      <c r="E18" s="11"/>
      <c r="F18" s="11"/>
      <c r="G18" s="11"/>
      <c r="H18" s="11"/>
      <c r="I18" s="11"/>
      <c r="J18" s="12"/>
    </row>
    <row r="19" spans="1:11" ht="15" customHeight="1" x14ac:dyDescent="0.25">
      <c r="A19" s="119" t="s">
        <v>10</v>
      </c>
      <c r="B19" s="120"/>
      <c r="C19" s="121"/>
      <c r="D19" s="121"/>
      <c r="E19" s="121"/>
      <c r="F19" s="13"/>
      <c r="G19" s="113" t="s">
        <v>11</v>
      </c>
      <c r="H19" s="113"/>
      <c r="I19" s="78"/>
      <c r="J19" s="14"/>
    </row>
    <row r="20" spans="1:11" ht="7.5" customHeight="1" x14ac:dyDescent="0.25">
      <c r="A20" s="15"/>
      <c r="E20" s="13"/>
      <c r="F20" s="13"/>
      <c r="G20" s="13"/>
      <c r="H20" s="13"/>
      <c r="I20" s="13"/>
      <c r="J20" s="14"/>
    </row>
    <row r="21" spans="1:11" ht="15" customHeight="1" x14ac:dyDescent="0.25">
      <c r="A21" s="15"/>
      <c r="B21" s="13"/>
      <c r="D21" s="16" t="s">
        <v>12</v>
      </c>
      <c r="E21" s="17"/>
      <c r="F21" s="13"/>
      <c r="G21" s="11"/>
      <c r="H21" s="18" t="s">
        <v>13</v>
      </c>
      <c r="I21" s="17"/>
      <c r="J21" s="14"/>
    </row>
    <row r="22" spans="1:11" ht="15" customHeight="1" x14ac:dyDescent="0.25">
      <c r="A22" s="15"/>
      <c r="B22" s="13"/>
      <c r="D22" s="18" t="s">
        <v>14</v>
      </c>
      <c r="E22" s="17"/>
      <c r="F22" s="13"/>
      <c r="G22" s="11"/>
      <c r="H22" s="18" t="s">
        <v>15</v>
      </c>
      <c r="I22" s="17"/>
      <c r="J22" s="14"/>
    </row>
    <row r="23" spans="1:11" ht="15" customHeight="1" x14ac:dyDescent="0.25">
      <c r="A23" s="15"/>
      <c r="B23" s="13"/>
      <c r="D23" s="18" t="s">
        <v>16</v>
      </c>
      <c r="E23" s="17"/>
      <c r="F23" s="13"/>
      <c r="I23" s="13"/>
      <c r="J23" s="12"/>
    </row>
    <row r="24" spans="1:11" ht="7.5" customHeight="1" x14ac:dyDescent="0.25">
      <c r="A24" s="19"/>
      <c r="B24" s="20"/>
      <c r="C24" s="20"/>
      <c r="D24" s="20"/>
      <c r="E24" s="20"/>
      <c r="F24" s="20"/>
      <c r="G24" s="21"/>
      <c r="H24" s="22"/>
      <c r="I24" s="23"/>
      <c r="J24" s="24"/>
    </row>
    <row r="25" spans="1:11" ht="9.75" customHeight="1" x14ac:dyDescent="0.25">
      <c r="A25" s="11"/>
      <c r="B25" s="11"/>
      <c r="C25" s="11"/>
      <c r="D25" s="11"/>
      <c r="E25" s="11"/>
      <c r="F25" s="11"/>
      <c r="G25" s="11"/>
      <c r="H25" s="11"/>
      <c r="I25" s="13"/>
      <c r="J25" s="11"/>
    </row>
    <row r="26" spans="1:11" ht="15" customHeight="1" x14ac:dyDescent="0.25">
      <c r="A26" s="114" t="s">
        <v>17</v>
      </c>
      <c r="B26" s="114"/>
      <c r="C26" s="114"/>
      <c r="D26" s="114"/>
      <c r="E26" s="114"/>
      <c r="F26" s="114"/>
      <c r="G26" s="114"/>
      <c r="H26" s="114"/>
      <c r="I26" s="114"/>
      <c r="J26" s="114"/>
    </row>
    <row r="27" spans="1:11" ht="7.5" customHeight="1" x14ac:dyDescent="0.25">
      <c r="K27" s="25"/>
    </row>
    <row r="28" spans="1:11" ht="15.75" x14ac:dyDescent="0.25">
      <c r="A28" s="26" t="s">
        <v>18</v>
      </c>
      <c r="B28" s="106"/>
      <c r="C28" s="106"/>
      <c r="D28" s="106"/>
      <c r="E28" s="106"/>
      <c r="F28" s="25" t="s">
        <v>19</v>
      </c>
      <c r="G28" s="27"/>
      <c r="H28" s="106"/>
      <c r="I28" s="106"/>
      <c r="J28" s="106"/>
      <c r="K28" s="25"/>
    </row>
    <row r="29" spans="1:11" ht="15.75" x14ac:dyDescent="0.25">
      <c r="A29" s="25" t="s">
        <v>20</v>
      </c>
      <c r="B29" s="25"/>
      <c r="C29" s="25"/>
      <c r="D29" s="25"/>
      <c r="E29" s="106"/>
      <c r="F29" s="106"/>
      <c r="G29" s="106"/>
      <c r="H29" s="28" t="s">
        <v>21</v>
      </c>
      <c r="I29" s="29"/>
      <c r="J29" s="29"/>
      <c r="K29" s="25"/>
    </row>
    <row r="30" spans="1:11" ht="7.5" customHeight="1" x14ac:dyDescent="0.25">
      <c r="A30" s="26"/>
      <c r="B30" s="26"/>
      <c r="C30" s="25"/>
      <c r="D30" s="25"/>
      <c r="E30" s="25"/>
      <c r="F30" s="25"/>
      <c r="G30" s="25"/>
      <c r="I30" s="25"/>
      <c r="J30" s="25"/>
    </row>
    <row r="31" spans="1:11" ht="12.75" customHeight="1" x14ac:dyDescent="0.25">
      <c r="A31" s="122" t="s">
        <v>22</v>
      </c>
      <c r="B31" s="122"/>
      <c r="C31" s="122"/>
      <c r="D31" s="122"/>
      <c r="E31" s="122"/>
      <c r="F31" s="122"/>
      <c r="G31" s="122"/>
      <c r="H31" s="122"/>
      <c r="I31" s="122"/>
      <c r="J31" s="122"/>
    </row>
    <row r="32" spans="1:11" ht="25.5" customHeight="1" x14ac:dyDescent="0.25">
      <c r="A32" s="122" t="s">
        <v>73</v>
      </c>
      <c r="B32" s="122"/>
      <c r="C32" s="122"/>
      <c r="D32" s="122"/>
      <c r="E32" s="122"/>
      <c r="F32" s="122"/>
      <c r="G32" s="122"/>
      <c r="H32" s="122"/>
      <c r="I32" s="122"/>
      <c r="J32" s="122"/>
      <c r="K32" s="25"/>
    </row>
    <row r="33" spans="1:11" ht="42" customHeight="1" x14ac:dyDescent="0.25">
      <c r="A33" s="122" t="s">
        <v>74</v>
      </c>
      <c r="B33" s="122"/>
      <c r="C33" s="122"/>
      <c r="D33" s="122"/>
      <c r="E33" s="122"/>
      <c r="F33" s="122"/>
      <c r="G33" s="122"/>
      <c r="H33" s="122"/>
      <c r="I33" s="122"/>
      <c r="J33" s="122"/>
      <c r="K33" s="25"/>
    </row>
    <row r="34" spans="1:11" ht="25.5" customHeight="1" x14ac:dyDescent="0.25">
      <c r="A34" s="122" t="s">
        <v>72</v>
      </c>
      <c r="B34" s="122"/>
      <c r="C34" s="122"/>
      <c r="D34" s="122"/>
      <c r="E34" s="122"/>
      <c r="F34" s="122"/>
      <c r="G34" s="122"/>
      <c r="H34" s="122"/>
      <c r="I34" s="122"/>
      <c r="J34" s="122"/>
      <c r="K34" s="25"/>
    </row>
    <row r="35" spans="1:11" ht="30" customHeight="1" x14ac:dyDescent="0.25">
      <c r="A35" s="30"/>
      <c r="B35" s="30"/>
      <c r="C35" s="30"/>
      <c r="D35" s="30"/>
      <c r="E35" s="30"/>
      <c r="F35" s="30"/>
      <c r="G35" s="25"/>
      <c r="H35" s="25"/>
      <c r="I35" s="25" t="s">
        <v>23</v>
      </c>
      <c r="J35" s="25" t="s">
        <v>23</v>
      </c>
    </row>
    <row r="36" spans="1:11" ht="15.75" x14ac:dyDescent="0.25">
      <c r="A36" s="118" t="s">
        <v>24</v>
      </c>
      <c r="B36" s="118"/>
      <c r="C36" s="118"/>
      <c r="D36" s="118"/>
      <c r="E36" s="118"/>
      <c r="F36" s="118"/>
      <c r="G36" s="25"/>
      <c r="H36" s="25"/>
      <c r="I36" s="25"/>
      <c r="J36" s="25"/>
    </row>
    <row r="37" spans="1:11" ht="5.25" customHeight="1" x14ac:dyDescent="0.25">
      <c r="A37" s="25"/>
      <c r="B37" s="25"/>
      <c r="C37" s="25"/>
      <c r="D37" s="25"/>
      <c r="E37" s="25"/>
      <c r="F37" s="25"/>
      <c r="G37" s="25"/>
      <c r="H37" s="25"/>
      <c r="I37" s="25"/>
      <c r="J37" s="25"/>
    </row>
    <row r="38" spans="1:11" ht="15.75" x14ac:dyDescent="0.25">
      <c r="A38" s="25" t="s">
        <v>25</v>
      </c>
      <c r="B38" s="25"/>
      <c r="C38" s="25"/>
      <c r="D38" s="25"/>
      <c r="E38" s="25"/>
      <c r="F38" s="106"/>
      <c r="G38" s="106"/>
      <c r="H38" s="106"/>
      <c r="I38" s="28" t="s">
        <v>26</v>
      </c>
    </row>
    <row r="39" spans="1:11" ht="15.75" x14ac:dyDescent="0.25">
      <c r="A39" s="25" t="s">
        <v>20</v>
      </c>
      <c r="B39" s="25"/>
      <c r="C39" s="25"/>
      <c r="D39" s="106"/>
      <c r="E39" s="106"/>
      <c r="F39" s="106"/>
      <c r="G39" s="28" t="s">
        <v>69</v>
      </c>
      <c r="H39" s="107"/>
      <c r="I39" s="107"/>
      <c r="J39" s="29"/>
    </row>
    <row r="40" spans="1:11" ht="15.75" x14ac:dyDescent="0.25">
      <c r="A40" s="61"/>
      <c r="B40" s="61"/>
      <c r="C40" s="13"/>
      <c r="D40" s="64"/>
      <c r="E40" s="61"/>
      <c r="F40" s="61"/>
      <c r="G40" s="25"/>
      <c r="H40" s="108" t="s">
        <v>90</v>
      </c>
      <c r="I40" s="108"/>
      <c r="J40" s="25"/>
    </row>
    <row r="41" spans="1:11" ht="32.25" customHeight="1" x14ac:dyDescent="0.25">
      <c r="A41" s="30"/>
      <c r="B41" s="30"/>
      <c r="C41" s="30"/>
      <c r="D41" s="30"/>
      <c r="E41" s="30"/>
      <c r="F41" s="30"/>
      <c r="G41" s="25"/>
      <c r="I41" t="s">
        <v>27</v>
      </c>
      <c r="J41" t="s">
        <v>23</v>
      </c>
    </row>
    <row r="42" spans="1:11" s="25" customFormat="1" ht="15.75" x14ac:dyDescent="0.25">
      <c r="A42" s="118" t="s">
        <v>28</v>
      </c>
      <c r="B42" s="118"/>
      <c r="C42" s="118"/>
      <c r="D42" s="118"/>
      <c r="E42" s="118"/>
      <c r="F42" s="118"/>
      <c r="H42"/>
      <c r="I42"/>
      <c r="J42"/>
    </row>
    <row r="43" spans="1:11" s="25" customFormat="1" ht="15.75" x14ac:dyDescent="0.25">
      <c r="A43" s="31"/>
      <c r="B43" s="31"/>
      <c r="C43" s="31"/>
      <c r="D43" s="31"/>
      <c r="E43" s="31"/>
      <c r="F43" s="31"/>
      <c r="H43"/>
      <c r="I43"/>
      <c r="J43"/>
    </row>
    <row r="44" spans="1:11" x14ac:dyDescent="0.25">
      <c r="A44" s="32" t="s">
        <v>6</v>
      </c>
      <c r="B44" s="117" t="str">
        <f>IF(B15="","",B15)</f>
        <v>2016-0032</v>
      </c>
      <c r="C44" s="117"/>
      <c r="D44" s="117"/>
      <c r="E44" s="117"/>
      <c r="F44" s="9" t="s">
        <v>7</v>
      </c>
      <c r="G44" s="124" t="str">
        <f>IF(G15="","",G15)</f>
        <v xml:space="preserve">Protecting Privacy of Personal Information and the Reliable Operation of the Smart Grid in Ontario </v>
      </c>
      <c r="H44" s="124"/>
      <c r="I44" s="124"/>
      <c r="J44" s="124"/>
    </row>
    <row r="45" spans="1:11" x14ac:dyDescent="0.25">
      <c r="A45" s="11"/>
      <c r="B45" s="11"/>
      <c r="C45" s="11"/>
      <c r="D45" s="11"/>
      <c r="E45" s="11"/>
      <c r="F45" s="11"/>
      <c r="G45" s="11"/>
      <c r="H45" s="11"/>
      <c r="I45" s="11"/>
      <c r="J45" s="11"/>
    </row>
    <row r="46" spans="1:11" x14ac:dyDescent="0.25">
      <c r="A46" s="32" t="s">
        <v>8</v>
      </c>
      <c r="B46" s="117" t="str">
        <f>IF(B17="","",B17)</f>
        <v/>
      </c>
      <c r="C46" s="117"/>
      <c r="D46" s="117"/>
      <c r="E46" s="117"/>
    </row>
    <row r="47" spans="1:11" x14ac:dyDescent="0.25">
      <c r="A47" s="33"/>
      <c r="B47" s="33"/>
      <c r="C47" s="34"/>
      <c r="D47" s="34"/>
      <c r="E47" s="34"/>
      <c r="F47" s="34"/>
      <c r="G47" s="13"/>
      <c r="H47" s="13"/>
      <c r="I47" s="13"/>
      <c r="J47" s="13"/>
    </row>
    <row r="49" spans="1:10" ht="15.75" x14ac:dyDescent="0.25">
      <c r="A49" s="112" t="s">
        <v>29</v>
      </c>
      <c r="B49" s="112"/>
      <c r="C49" s="112"/>
      <c r="D49" s="112"/>
      <c r="E49" s="112"/>
      <c r="F49" s="112"/>
      <c r="G49" s="112"/>
      <c r="H49" s="112"/>
      <c r="I49" s="112"/>
      <c r="J49" s="112"/>
    </row>
    <row r="50" spans="1:10" ht="15.75" x14ac:dyDescent="0.25">
      <c r="A50" s="115" t="s">
        <v>30</v>
      </c>
      <c r="B50" s="115"/>
      <c r="C50" s="115"/>
      <c r="D50" s="25"/>
      <c r="E50" s="116">
        <f>'Statement(s) of Fees'!G17</f>
        <v>0</v>
      </c>
      <c r="F50" s="116"/>
      <c r="G50" s="25"/>
    </row>
    <row r="51" spans="1:10" ht="15.75" x14ac:dyDescent="0.25">
      <c r="A51" s="115" t="s">
        <v>31</v>
      </c>
      <c r="B51" s="115"/>
      <c r="C51" s="115"/>
      <c r="D51" s="25"/>
      <c r="E51" s="116">
        <f>'Statement(s) of Disbursements'!E30:F30+'Statement(s) of Disbursements'!E61:F61+'Statement(s) of Disbursements'!E92:F92+'Statement(s) of Disbursements'!E124:F124+'Statement(s) of Disbursements'!E156:F156</f>
        <v>0</v>
      </c>
      <c r="F51" s="116"/>
      <c r="G51" s="25"/>
    </row>
    <row r="52" spans="1:10" ht="15.75" x14ac:dyDescent="0.25">
      <c r="A52" s="140" t="s">
        <v>32</v>
      </c>
      <c r="B52" s="140"/>
      <c r="C52" s="140"/>
      <c r="D52" s="30"/>
      <c r="E52" s="103">
        <f>'Statement(s) of Fees'!H17+'Statement(s) of Disbursements'!G30+'Statement(s) of Disbursements'!G61+'Statement(s) of Disbursements'!G92+'Statement(s) of Disbursements'!G124+'Statement(s) of Disbursements'!G156</f>
        <v>0</v>
      </c>
      <c r="F52" s="103"/>
      <c r="G52" s="25"/>
    </row>
    <row r="53" spans="1:10" ht="15.75" x14ac:dyDescent="0.25">
      <c r="A53" s="109" t="s">
        <v>33</v>
      </c>
      <c r="B53" s="109"/>
      <c r="C53" s="109"/>
      <c r="D53" s="26"/>
      <c r="E53" s="110">
        <f>SUM(E50:E52)</f>
        <v>0</v>
      </c>
      <c r="F53" s="110"/>
      <c r="G53" s="25"/>
    </row>
    <row r="54" spans="1:10" ht="15.75" x14ac:dyDescent="0.25">
      <c r="A54" s="26"/>
      <c r="B54" s="26"/>
      <c r="C54" s="26"/>
      <c r="D54" s="26"/>
      <c r="E54" s="35"/>
      <c r="F54" s="35"/>
      <c r="G54" s="25"/>
    </row>
    <row r="55" spans="1:10" ht="15.75" x14ac:dyDescent="0.25">
      <c r="A55" s="135" t="s">
        <v>84</v>
      </c>
      <c r="B55" s="112"/>
      <c r="C55" s="112"/>
      <c r="D55" s="112"/>
      <c r="E55" s="112"/>
      <c r="F55" s="112"/>
      <c r="G55" s="112"/>
      <c r="H55" s="112"/>
      <c r="I55" s="112"/>
      <c r="J55" s="112"/>
    </row>
    <row r="56" spans="1:10" ht="15.75" x14ac:dyDescent="0.25">
      <c r="A56" s="69"/>
      <c r="B56" s="69"/>
      <c r="C56" s="69"/>
      <c r="D56" s="69"/>
      <c r="E56" s="69"/>
      <c r="F56" s="69"/>
      <c r="G56" s="69"/>
      <c r="H56" s="69"/>
      <c r="I56" s="69"/>
      <c r="J56" s="69"/>
    </row>
    <row r="57" spans="1:10" ht="15.75" x14ac:dyDescent="0.25">
      <c r="A57" s="70"/>
      <c r="C57" s="70"/>
      <c r="D57" s="71" t="s">
        <v>85</v>
      </c>
      <c r="E57" s="136"/>
      <c r="F57" s="137"/>
      <c r="G57" s="137"/>
      <c r="H57" s="138"/>
      <c r="I57" s="138"/>
      <c r="J57" s="70"/>
    </row>
    <row r="58" spans="1:10" ht="15.75" x14ac:dyDescent="0.25">
      <c r="A58" s="70"/>
      <c r="C58" s="70"/>
      <c r="D58" s="71"/>
      <c r="E58" s="70"/>
      <c r="F58" s="70"/>
      <c r="G58" s="70"/>
      <c r="H58" s="70"/>
      <c r="I58" s="70"/>
      <c r="J58" s="70"/>
    </row>
    <row r="59" spans="1:10" ht="15.75" x14ac:dyDescent="0.25">
      <c r="A59" s="70"/>
      <c r="C59" s="70"/>
      <c r="D59" s="71" t="s">
        <v>86</v>
      </c>
      <c r="E59" s="136"/>
      <c r="F59" s="137"/>
      <c r="G59" s="137"/>
      <c r="H59" s="138"/>
      <c r="I59" s="138"/>
      <c r="J59" s="70"/>
    </row>
    <row r="60" spans="1:10" ht="15.75" x14ac:dyDescent="0.25">
      <c r="A60" s="70"/>
      <c r="B60" s="70"/>
      <c r="C60" s="70"/>
      <c r="D60" s="72"/>
      <c r="E60" s="98"/>
      <c r="F60" s="99"/>
      <c r="G60" s="99"/>
      <c r="H60" s="100"/>
      <c r="I60" s="100"/>
      <c r="J60" s="70"/>
    </row>
    <row r="61" spans="1:10" ht="15.75" x14ac:dyDescent="0.25">
      <c r="A61" s="70"/>
      <c r="B61" s="70"/>
      <c r="C61" s="70"/>
      <c r="D61" s="70"/>
      <c r="E61" s="98"/>
      <c r="F61" s="99"/>
      <c r="G61" s="99"/>
      <c r="H61" s="100"/>
      <c r="I61" s="100"/>
      <c r="J61" s="70"/>
    </row>
    <row r="62" spans="1:10" ht="15.75" x14ac:dyDescent="0.25">
      <c r="A62" s="70"/>
      <c r="B62" s="70"/>
      <c r="C62" s="70"/>
      <c r="D62" s="70"/>
      <c r="E62" s="98"/>
      <c r="F62" s="99"/>
      <c r="G62" s="99"/>
      <c r="H62" s="100"/>
      <c r="I62" s="100"/>
      <c r="J62" s="70"/>
    </row>
    <row r="63" spans="1:10" ht="15.75" x14ac:dyDescent="0.25">
      <c r="A63" s="70"/>
      <c r="B63" s="70"/>
      <c r="C63" s="70"/>
      <c r="D63" s="70"/>
      <c r="E63" s="70"/>
      <c r="F63" s="70"/>
      <c r="G63" s="70"/>
      <c r="H63" s="70"/>
      <c r="I63" s="70"/>
      <c r="J63" s="70"/>
    </row>
    <row r="64" spans="1:10" ht="15.75" x14ac:dyDescent="0.25">
      <c r="A64" s="111" t="s">
        <v>34</v>
      </c>
      <c r="B64" s="111"/>
      <c r="C64" s="111"/>
      <c r="D64" s="111"/>
      <c r="E64" s="111"/>
      <c r="F64" s="111"/>
      <c r="G64" s="111"/>
      <c r="H64" s="111"/>
      <c r="I64" s="111"/>
      <c r="J64" s="111"/>
    </row>
    <row r="66" spans="1:10" ht="15.75" x14ac:dyDescent="0.25">
      <c r="A66" s="112" t="s">
        <v>75</v>
      </c>
      <c r="B66" s="112"/>
      <c r="C66" s="112"/>
      <c r="D66" s="112"/>
      <c r="E66" s="112"/>
      <c r="F66" s="112"/>
      <c r="G66" s="112"/>
      <c r="H66" s="112"/>
      <c r="I66" s="112"/>
      <c r="J66" s="112"/>
    </row>
    <row r="67" spans="1:10" ht="15.75" x14ac:dyDescent="0.25">
      <c r="A67" s="101" t="s">
        <v>91</v>
      </c>
      <c r="B67" s="102"/>
      <c r="C67" s="102"/>
      <c r="D67" s="102"/>
      <c r="E67" s="102"/>
      <c r="F67" s="102"/>
      <c r="G67" s="102"/>
      <c r="H67" s="102"/>
      <c r="I67" s="102"/>
      <c r="J67" s="102"/>
    </row>
    <row r="68" spans="1:10" ht="15.75" x14ac:dyDescent="0.25">
      <c r="A68" s="37"/>
      <c r="B68" s="37"/>
      <c r="C68" s="37"/>
      <c r="D68" s="37"/>
      <c r="E68" s="37"/>
      <c r="F68" s="37"/>
      <c r="G68" s="37"/>
      <c r="H68" s="37"/>
      <c r="I68" s="37"/>
      <c r="J68" s="37"/>
    </row>
    <row r="70" spans="1:10" ht="15.75" x14ac:dyDescent="0.25">
      <c r="A70" s="112" t="s">
        <v>35</v>
      </c>
      <c r="B70" s="112"/>
      <c r="C70" s="112"/>
      <c r="D70" s="112"/>
      <c r="E70" s="112"/>
      <c r="F70" s="112"/>
      <c r="G70" s="112"/>
      <c r="H70" s="112"/>
      <c r="I70" s="112"/>
      <c r="J70" s="112"/>
    </row>
    <row r="71" spans="1:10" ht="15.75" x14ac:dyDescent="0.25">
      <c r="A71" s="104" t="s">
        <v>92</v>
      </c>
      <c r="B71" s="105"/>
      <c r="C71" s="105"/>
      <c r="D71" s="105"/>
      <c r="E71" s="105"/>
      <c r="F71" s="105"/>
      <c r="G71" s="105"/>
      <c r="H71" s="105"/>
      <c r="I71" s="105"/>
      <c r="J71" s="105"/>
    </row>
    <row r="96" spans="6:6" ht="15.75" x14ac:dyDescent="0.25">
      <c r="F96" s="25"/>
    </row>
  </sheetData>
  <sheetProtection password="C825" sheet="1" objects="1" scenarios="1" selectLockedCells="1"/>
  <mergeCells count="54">
    <mergeCell ref="E61:I61"/>
    <mergeCell ref="A12:J12"/>
    <mergeCell ref="B15:E15"/>
    <mergeCell ref="G15:J15"/>
    <mergeCell ref="E51:F51"/>
    <mergeCell ref="A52:C52"/>
    <mergeCell ref="A10:J10"/>
    <mergeCell ref="A8:J8"/>
    <mergeCell ref="A9:J9"/>
    <mergeCell ref="A1:J2"/>
    <mergeCell ref="A4:J4"/>
    <mergeCell ref="A5:J5"/>
    <mergeCell ref="A6:J6"/>
    <mergeCell ref="I7:J7"/>
    <mergeCell ref="A11:J11"/>
    <mergeCell ref="G44:J44"/>
    <mergeCell ref="H28:J28"/>
    <mergeCell ref="E29:G29"/>
    <mergeCell ref="A31:J31"/>
    <mergeCell ref="A32:J32"/>
    <mergeCell ref="B17:E17"/>
    <mergeCell ref="H17:J17"/>
    <mergeCell ref="G19:H19"/>
    <mergeCell ref="A26:J26"/>
    <mergeCell ref="B28:E28"/>
    <mergeCell ref="A70:J70"/>
    <mergeCell ref="A49:J49"/>
    <mergeCell ref="A50:C50"/>
    <mergeCell ref="E50:F50"/>
    <mergeCell ref="A51:C51"/>
    <mergeCell ref="B46:E46"/>
    <mergeCell ref="A36:F36"/>
    <mergeCell ref="A19:B19"/>
    <mergeCell ref="C19:E19"/>
    <mergeCell ref="A33:J33"/>
    <mergeCell ref="A34:J34"/>
    <mergeCell ref="A42:F42"/>
    <mergeCell ref="B44:E44"/>
    <mergeCell ref="E62:I62"/>
    <mergeCell ref="A67:J67"/>
    <mergeCell ref="E52:F52"/>
    <mergeCell ref="A71:J71"/>
    <mergeCell ref="F38:H38"/>
    <mergeCell ref="H39:I39"/>
    <mergeCell ref="H40:I40"/>
    <mergeCell ref="D39:F39"/>
    <mergeCell ref="A53:C53"/>
    <mergeCell ref="E53:F53"/>
    <mergeCell ref="A64:J64"/>
    <mergeCell ref="A66:J66"/>
    <mergeCell ref="A55:J55"/>
    <mergeCell ref="E57:I57"/>
    <mergeCell ref="E59:I59"/>
    <mergeCell ref="E60:I60"/>
  </mergeCells>
  <phoneticPr fontId="0" type="noConversion"/>
  <printOptions horizontalCentered="1"/>
  <pageMargins left="0.34" right="0.45833333333333331" top="1.1666666666666667" bottom="0.60416666666666663" header="0.3" footer="0.3"/>
  <pageSetup orientation="portrait" r:id="rId1"/>
  <headerFooter>
    <oddHeader>&amp;C&amp;"-,Bold"&amp;16Ontario Energy Board&amp;"-,Regular"&amp;11
&amp;"-,Bold"&amp;14COST CLAIM FOR CONSULTATIONS
Affidavit and Summary of Fees and Disbursements&amp;R&amp;G</oddHeader>
    <oddFooter>&amp;C&amp;P of &amp;N&amp;RAffidavit and Summary</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8</xdr:col>
                    <xdr:colOff>342900</xdr:colOff>
                    <xdr:row>20</xdr:row>
                    <xdr:rowOff>0</xdr:rowOff>
                  </from>
                  <to>
                    <xdr:col>8</xdr:col>
                    <xdr:colOff>561975</xdr:colOff>
                    <xdr:row>21</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342900</xdr:colOff>
                    <xdr:row>21</xdr:row>
                    <xdr:rowOff>0</xdr:rowOff>
                  </from>
                  <to>
                    <xdr:col>8</xdr:col>
                    <xdr:colOff>561975</xdr:colOff>
                    <xdr:row>22</xdr:row>
                    <xdr:rowOff>19050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361950</xdr:colOff>
                    <xdr:row>21</xdr:row>
                    <xdr:rowOff>0</xdr:rowOff>
                  </from>
                  <to>
                    <xdr:col>4</xdr:col>
                    <xdr:colOff>600075</xdr:colOff>
                    <xdr:row>22</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361950</xdr:colOff>
                    <xdr:row>21</xdr:row>
                    <xdr:rowOff>0</xdr:rowOff>
                  </from>
                  <to>
                    <xdr:col>4</xdr:col>
                    <xdr:colOff>600075</xdr:colOff>
                    <xdr:row>22</xdr:row>
                    <xdr:rowOff>19050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361950</xdr:colOff>
                    <xdr:row>22</xdr:row>
                    <xdr:rowOff>0</xdr:rowOff>
                  </from>
                  <to>
                    <xdr:col>4</xdr:col>
                    <xdr:colOff>600075</xdr:colOff>
                    <xdr:row>23</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xdr:col>
                    <xdr:colOff>361950</xdr:colOff>
                    <xdr:row>20</xdr:row>
                    <xdr:rowOff>0</xdr:rowOff>
                  </from>
                  <to>
                    <xdr:col>4</xdr:col>
                    <xdr:colOff>600075</xdr:colOff>
                    <xdr:row>21</xdr:row>
                    <xdr:rowOff>19050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361950</xdr:colOff>
                    <xdr:row>20</xdr:row>
                    <xdr:rowOff>0</xdr:rowOff>
                  </from>
                  <to>
                    <xdr:col>4</xdr:col>
                    <xdr:colOff>600075</xdr:colOff>
                    <xdr:row>21</xdr:row>
                    <xdr:rowOff>19050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8</xdr:col>
                    <xdr:colOff>342900</xdr:colOff>
                    <xdr:row>20</xdr:row>
                    <xdr:rowOff>0</xdr:rowOff>
                  </from>
                  <to>
                    <xdr:col>8</xdr:col>
                    <xdr:colOff>561975</xdr:colOff>
                    <xdr:row>21</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342900</xdr:colOff>
                    <xdr:row>21</xdr:row>
                    <xdr:rowOff>0</xdr:rowOff>
                  </from>
                  <to>
                    <xdr:col>8</xdr:col>
                    <xdr:colOff>561975</xdr:colOff>
                    <xdr:row>22</xdr:row>
                    <xdr:rowOff>19050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361950</xdr:colOff>
                    <xdr:row>21</xdr:row>
                    <xdr:rowOff>0</xdr:rowOff>
                  </from>
                  <to>
                    <xdr:col>4</xdr:col>
                    <xdr:colOff>600075</xdr:colOff>
                    <xdr:row>22</xdr:row>
                    <xdr:rowOff>19050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361950</xdr:colOff>
                    <xdr:row>21</xdr:row>
                    <xdr:rowOff>0</xdr:rowOff>
                  </from>
                  <to>
                    <xdr:col>4</xdr:col>
                    <xdr:colOff>600075</xdr:colOff>
                    <xdr:row>22</xdr:row>
                    <xdr:rowOff>19050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4</xdr:col>
                    <xdr:colOff>361950</xdr:colOff>
                    <xdr:row>22</xdr:row>
                    <xdr:rowOff>0</xdr:rowOff>
                  </from>
                  <to>
                    <xdr:col>4</xdr:col>
                    <xdr:colOff>600075</xdr:colOff>
                    <xdr:row>23</xdr:row>
                    <xdr:rowOff>19050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361950</xdr:colOff>
                    <xdr:row>20</xdr:row>
                    <xdr:rowOff>0</xdr:rowOff>
                  </from>
                  <to>
                    <xdr:col>4</xdr:col>
                    <xdr:colOff>600075</xdr:colOff>
                    <xdr:row>21</xdr:row>
                    <xdr:rowOff>19050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xdr:col>
                    <xdr:colOff>361950</xdr:colOff>
                    <xdr:row>20</xdr:row>
                    <xdr:rowOff>0</xdr:rowOff>
                  </from>
                  <to>
                    <xdr:col>4</xdr:col>
                    <xdr:colOff>600075</xdr:colOff>
                    <xdr:row>21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42"/>
  <sheetViews>
    <sheetView showGridLines="0" topLeftCell="A16" zoomScaleNormal="100" workbookViewId="0">
      <selection activeCell="D5" sqref="D5"/>
    </sheetView>
  </sheetViews>
  <sheetFormatPr defaultColWidth="8.7109375" defaultRowHeight="15" x14ac:dyDescent="0.25"/>
  <cols>
    <col min="1" max="1" width="9.7109375" customWidth="1"/>
    <col min="2" max="2" width="4.42578125" customWidth="1"/>
    <col min="3" max="3" width="19.42578125" customWidth="1"/>
    <col min="4" max="4" width="10.28515625" customWidth="1"/>
    <col min="5" max="6" width="8.7109375" customWidth="1"/>
    <col min="7" max="8" width="10.28515625" customWidth="1"/>
    <col min="9" max="9" width="4.7109375" customWidth="1"/>
  </cols>
  <sheetData>
    <row r="1" spans="1:9" ht="15.75" x14ac:dyDescent="0.25">
      <c r="A1" s="144" t="s">
        <v>40</v>
      </c>
      <c r="B1" s="144"/>
      <c r="C1" s="144"/>
      <c r="D1" s="144"/>
      <c r="E1" s="144"/>
      <c r="F1" s="144"/>
      <c r="G1" s="144"/>
      <c r="H1" s="144"/>
      <c r="I1" s="144"/>
    </row>
    <row r="2" spans="1:9" ht="7.5" customHeight="1" x14ac:dyDescent="0.25">
      <c r="A2" s="31"/>
      <c r="B2" s="31"/>
      <c r="C2" s="31"/>
      <c r="D2" s="31"/>
      <c r="E2" s="31"/>
      <c r="F2" s="31"/>
      <c r="G2" s="25"/>
    </row>
    <row r="3" spans="1:9" ht="22.5" customHeight="1" x14ac:dyDescent="0.25">
      <c r="A3" s="66" t="s">
        <v>46</v>
      </c>
      <c r="B3" s="142"/>
      <c r="C3" s="142"/>
      <c r="D3" s="142"/>
      <c r="E3" s="47"/>
      <c r="F3" s="47"/>
      <c r="G3" s="47"/>
      <c r="H3" s="47"/>
      <c r="I3" s="67"/>
    </row>
    <row r="4" spans="1:9" ht="37.5" customHeight="1" x14ac:dyDescent="0.25">
      <c r="A4" s="10"/>
      <c r="B4" s="11"/>
      <c r="C4" s="11"/>
      <c r="D4" s="11"/>
      <c r="E4" s="73" t="s">
        <v>87</v>
      </c>
      <c r="F4" s="11"/>
      <c r="G4" s="143" t="s">
        <v>88</v>
      </c>
      <c r="H4" s="143"/>
      <c r="I4" s="12"/>
    </row>
    <row r="5" spans="1:9" x14ac:dyDescent="0.25">
      <c r="A5" s="10"/>
      <c r="B5" s="11"/>
      <c r="C5" s="9" t="s">
        <v>47</v>
      </c>
      <c r="D5" s="75"/>
      <c r="E5" s="74"/>
      <c r="F5" s="13"/>
      <c r="G5" s="141"/>
      <c r="H5" s="141"/>
      <c r="I5" s="12"/>
    </row>
    <row r="6" spans="1:9" x14ac:dyDescent="0.25">
      <c r="A6" s="10"/>
      <c r="B6" s="11"/>
      <c r="C6" s="9" t="s">
        <v>89</v>
      </c>
      <c r="D6" s="76"/>
      <c r="E6" s="11"/>
      <c r="F6" s="11"/>
      <c r="G6" s="141"/>
      <c r="H6" s="141"/>
      <c r="I6" s="12"/>
    </row>
    <row r="7" spans="1:9" ht="7.5" customHeight="1" x14ac:dyDescent="0.25">
      <c r="A7" s="10"/>
      <c r="B7" s="11"/>
      <c r="C7" s="9"/>
      <c r="D7" s="48"/>
      <c r="E7" s="13"/>
      <c r="F7" s="13"/>
      <c r="G7" s="49"/>
      <c r="H7" s="49"/>
      <c r="I7" s="12"/>
    </row>
    <row r="8" spans="1:9" x14ac:dyDescent="0.25">
      <c r="A8" s="10"/>
      <c r="B8" s="11"/>
      <c r="C8" s="9" t="s">
        <v>48</v>
      </c>
      <c r="D8" s="77"/>
      <c r="E8" s="68" t="s">
        <v>49</v>
      </c>
      <c r="F8" s="11"/>
      <c r="H8" s="76"/>
      <c r="I8" s="12"/>
    </row>
    <row r="9" spans="1:9" ht="7.5" customHeight="1" x14ac:dyDescent="0.25">
      <c r="A9" s="19"/>
      <c r="B9" s="20"/>
      <c r="C9" s="20"/>
      <c r="D9" s="20"/>
      <c r="E9" s="20"/>
      <c r="F9" s="20"/>
      <c r="G9" s="20"/>
      <c r="H9" s="20"/>
      <c r="I9" s="24"/>
    </row>
    <row r="10" spans="1:9" ht="7.5" customHeight="1" x14ac:dyDescent="0.25">
      <c r="A10" s="13"/>
      <c r="B10" s="13"/>
      <c r="C10" s="13"/>
      <c r="D10" s="13"/>
      <c r="E10" s="13"/>
      <c r="F10" s="13"/>
      <c r="G10" s="13"/>
      <c r="H10" s="13"/>
      <c r="I10" s="13"/>
    </row>
    <row r="11" spans="1:9" ht="22.5" customHeight="1" x14ac:dyDescent="0.25">
      <c r="A11" s="66" t="s">
        <v>46</v>
      </c>
      <c r="B11" s="142" t="s">
        <v>23</v>
      </c>
      <c r="C11" s="142"/>
      <c r="D11" s="142"/>
      <c r="E11" s="47"/>
      <c r="F11" s="47"/>
      <c r="G11" s="47"/>
      <c r="H11" s="47"/>
      <c r="I11" s="67"/>
    </row>
    <row r="12" spans="1:9" ht="37.5" customHeight="1" x14ac:dyDescent="0.25">
      <c r="A12" s="10"/>
      <c r="B12" s="11"/>
      <c r="C12" s="11"/>
      <c r="D12" s="11"/>
      <c r="E12" s="73" t="s">
        <v>87</v>
      </c>
      <c r="F12" s="11"/>
      <c r="G12" s="143" t="s">
        <v>76</v>
      </c>
      <c r="H12" s="143"/>
      <c r="I12" s="12"/>
    </row>
    <row r="13" spans="1:9" x14ac:dyDescent="0.25">
      <c r="A13" s="10"/>
      <c r="B13" s="11"/>
      <c r="C13" s="9" t="s">
        <v>47</v>
      </c>
      <c r="D13" s="75"/>
      <c r="E13" s="74"/>
      <c r="F13" s="13"/>
      <c r="G13" s="141"/>
      <c r="H13" s="141"/>
      <c r="I13" s="12"/>
    </row>
    <row r="14" spans="1:9" x14ac:dyDescent="0.25">
      <c r="A14" s="10"/>
      <c r="B14" s="11"/>
      <c r="C14" s="9" t="s">
        <v>89</v>
      </c>
      <c r="D14" s="76"/>
      <c r="E14" s="11"/>
      <c r="F14" s="11"/>
      <c r="G14" s="141"/>
      <c r="H14" s="141"/>
      <c r="I14" s="12"/>
    </row>
    <row r="15" spans="1:9" ht="7.5" customHeight="1" x14ac:dyDescent="0.25">
      <c r="A15" s="10"/>
      <c r="B15" s="11"/>
      <c r="C15" s="9"/>
      <c r="D15" s="48"/>
      <c r="E15" s="13"/>
      <c r="F15" s="13"/>
      <c r="G15" s="49"/>
      <c r="H15" s="49"/>
      <c r="I15" s="12"/>
    </row>
    <row r="16" spans="1:9" x14ac:dyDescent="0.25">
      <c r="A16" s="10"/>
      <c r="B16" s="11"/>
      <c r="C16" s="9" t="s">
        <v>48</v>
      </c>
      <c r="D16" s="77"/>
      <c r="E16" s="68" t="s">
        <v>49</v>
      </c>
      <c r="F16" s="11"/>
      <c r="H16" s="76"/>
      <c r="I16" s="12"/>
    </row>
    <row r="17" spans="1:9" ht="7.5" customHeight="1" x14ac:dyDescent="0.25">
      <c r="A17" s="19"/>
      <c r="B17" s="20"/>
      <c r="C17" s="20"/>
      <c r="D17" s="20"/>
      <c r="E17" s="20"/>
      <c r="F17" s="20"/>
      <c r="G17" s="20"/>
      <c r="H17" s="20"/>
      <c r="I17" s="24"/>
    </row>
    <row r="18" spans="1:9" ht="7.5" customHeight="1" x14ac:dyDescent="0.25">
      <c r="A18" s="11"/>
      <c r="B18" s="11"/>
      <c r="C18" s="11"/>
      <c r="D18" s="11"/>
      <c r="E18" s="11"/>
      <c r="F18" s="11"/>
      <c r="G18" s="11"/>
      <c r="H18" s="11"/>
      <c r="I18" s="11"/>
    </row>
    <row r="19" spans="1:9" ht="22.5" customHeight="1" x14ac:dyDescent="0.25">
      <c r="A19" s="66" t="s">
        <v>46</v>
      </c>
      <c r="B19" s="142" t="s">
        <v>23</v>
      </c>
      <c r="C19" s="142"/>
      <c r="D19" s="142"/>
      <c r="E19" s="47"/>
      <c r="F19" s="47"/>
      <c r="G19" s="47"/>
      <c r="H19" s="47"/>
      <c r="I19" s="67"/>
    </row>
    <row r="20" spans="1:9" ht="37.5" customHeight="1" x14ac:dyDescent="0.25">
      <c r="A20" s="10"/>
      <c r="B20" s="11"/>
      <c r="C20" s="11"/>
      <c r="D20" s="11"/>
      <c r="E20" s="73" t="s">
        <v>87</v>
      </c>
      <c r="F20" s="11"/>
      <c r="G20" s="143" t="s">
        <v>76</v>
      </c>
      <c r="H20" s="143"/>
      <c r="I20" s="12"/>
    </row>
    <row r="21" spans="1:9" x14ac:dyDescent="0.25">
      <c r="A21" s="10"/>
      <c r="B21" s="11"/>
      <c r="C21" s="9" t="s">
        <v>47</v>
      </c>
      <c r="D21" s="75"/>
      <c r="E21" s="74"/>
      <c r="F21" s="13"/>
      <c r="G21" s="141"/>
      <c r="H21" s="141"/>
      <c r="I21" s="12"/>
    </row>
    <row r="22" spans="1:9" x14ac:dyDescent="0.25">
      <c r="A22" s="10"/>
      <c r="B22" s="11"/>
      <c r="C22" s="9" t="s">
        <v>89</v>
      </c>
      <c r="D22" s="76"/>
      <c r="E22" s="11"/>
      <c r="F22" s="11"/>
      <c r="G22" s="141"/>
      <c r="H22" s="141"/>
      <c r="I22" s="12"/>
    </row>
    <row r="23" spans="1:9" ht="7.5" customHeight="1" x14ac:dyDescent="0.25">
      <c r="A23" s="10"/>
      <c r="B23" s="11"/>
      <c r="C23" s="9"/>
      <c r="D23" s="48"/>
      <c r="E23" s="13"/>
      <c r="F23" s="13"/>
      <c r="G23" s="49"/>
      <c r="H23" s="49"/>
      <c r="I23" s="12"/>
    </row>
    <row r="24" spans="1:9" x14ac:dyDescent="0.25">
      <c r="A24" s="10"/>
      <c r="B24" s="11"/>
      <c r="C24" s="9" t="s">
        <v>48</v>
      </c>
      <c r="D24" s="77"/>
      <c r="E24" s="68" t="s">
        <v>49</v>
      </c>
      <c r="F24" s="11"/>
      <c r="H24" s="76"/>
      <c r="I24" s="12"/>
    </row>
    <row r="25" spans="1:9" ht="7.5" customHeight="1" x14ac:dyDescent="0.25">
      <c r="A25" s="19"/>
      <c r="B25" s="20"/>
      <c r="C25" s="20"/>
      <c r="D25" s="20"/>
      <c r="E25" s="20"/>
      <c r="F25" s="20"/>
      <c r="G25" s="20"/>
      <c r="H25" s="20"/>
      <c r="I25" s="24"/>
    </row>
    <row r="26" spans="1:9" ht="7.5" customHeight="1" x14ac:dyDescent="0.25">
      <c r="A26" s="11"/>
      <c r="B26" s="11"/>
      <c r="C26" s="11"/>
      <c r="D26" s="11"/>
      <c r="E26" s="11"/>
      <c r="F26" s="11"/>
      <c r="G26" s="11"/>
      <c r="H26" s="11"/>
      <c r="I26" s="11"/>
    </row>
    <row r="27" spans="1:9" ht="22.5" customHeight="1" x14ac:dyDescent="0.25">
      <c r="A27" s="66" t="s">
        <v>46</v>
      </c>
      <c r="B27" s="142" t="s">
        <v>23</v>
      </c>
      <c r="C27" s="142"/>
      <c r="D27" s="142"/>
      <c r="E27" s="47"/>
      <c r="F27" s="47"/>
      <c r="G27" s="47"/>
      <c r="H27" s="47"/>
      <c r="I27" s="67"/>
    </row>
    <row r="28" spans="1:9" ht="37.5" customHeight="1" x14ac:dyDescent="0.25">
      <c r="A28" s="10"/>
      <c r="B28" s="11"/>
      <c r="C28" s="11"/>
      <c r="D28" s="11"/>
      <c r="E28" s="73" t="s">
        <v>87</v>
      </c>
      <c r="F28" s="11"/>
      <c r="G28" s="143" t="s">
        <v>76</v>
      </c>
      <c r="H28" s="143"/>
      <c r="I28" s="12"/>
    </row>
    <row r="29" spans="1:9" x14ac:dyDescent="0.25">
      <c r="A29" s="10"/>
      <c r="B29" s="11"/>
      <c r="C29" s="9" t="s">
        <v>47</v>
      </c>
      <c r="D29" s="75"/>
      <c r="E29" s="74"/>
      <c r="F29" s="13"/>
      <c r="G29" s="141"/>
      <c r="H29" s="141"/>
      <c r="I29" s="12"/>
    </row>
    <row r="30" spans="1:9" x14ac:dyDescent="0.25">
      <c r="A30" s="10"/>
      <c r="B30" s="11"/>
      <c r="C30" s="9" t="s">
        <v>89</v>
      </c>
      <c r="D30" s="76"/>
      <c r="E30" s="11"/>
      <c r="F30" s="11"/>
      <c r="G30" s="141"/>
      <c r="H30" s="141"/>
      <c r="I30" s="12"/>
    </row>
    <row r="31" spans="1:9" ht="7.5" customHeight="1" x14ac:dyDescent="0.25">
      <c r="A31" s="10"/>
      <c r="B31" s="11"/>
      <c r="C31" s="9"/>
      <c r="D31" s="48"/>
      <c r="E31" s="13"/>
      <c r="F31" s="13"/>
      <c r="G31" s="49"/>
      <c r="H31" s="49"/>
      <c r="I31" s="12"/>
    </row>
    <row r="32" spans="1:9" x14ac:dyDescent="0.25">
      <c r="A32" s="10"/>
      <c r="B32" s="11"/>
      <c r="C32" s="9" t="s">
        <v>48</v>
      </c>
      <c r="D32" s="77"/>
      <c r="E32" s="68" t="s">
        <v>49</v>
      </c>
      <c r="F32" s="11"/>
      <c r="H32" s="76"/>
      <c r="I32" s="12"/>
    </row>
    <row r="33" spans="1:9" ht="7.5" customHeight="1" x14ac:dyDescent="0.25">
      <c r="A33" s="19"/>
      <c r="B33" s="20"/>
      <c r="C33" s="20"/>
      <c r="D33" s="20"/>
      <c r="E33" s="20"/>
      <c r="F33" s="20"/>
      <c r="G33" s="20"/>
      <c r="H33" s="20"/>
      <c r="I33" s="24"/>
    </row>
    <row r="34" spans="1:9" ht="7.5" customHeight="1" x14ac:dyDescent="0.25">
      <c r="A34" s="11"/>
      <c r="B34" s="11"/>
      <c r="C34" s="11"/>
      <c r="D34" s="11"/>
      <c r="E34" s="11"/>
      <c r="F34" s="11"/>
      <c r="G34" s="11"/>
      <c r="H34" s="11"/>
      <c r="I34" s="11"/>
    </row>
    <row r="35" spans="1:9" ht="22.5" customHeight="1" x14ac:dyDescent="0.25">
      <c r="A35" s="66" t="s">
        <v>46</v>
      </c>
      <c r="B35" s="142" t="s">
        <v>23</v>
      </c>
      <c r="C35" s="142"/>
      <c r="D35" s="142"/>
      <c r="E35" s="47"/>
      <c r="F35" s="47"/>
      <c r="G35" s="47"/>
      <c r="H35" s="47"/>
      <c r="I35" s="67"/>
    </row>
    <row r="36" spans="1:9" ht="37.5" customHeight="1" x14ac:dyDescent="0.25">
      <c r="A36" s="10"/>
      <c r="B36" s="11"/>
      <c r="C36" s="11"/>
      <c r="D36" s="11"/>
      <c r="E36" s="73" t="s">
        <v>87</v>
      </c>
      <c r="F36" s="11"/>
      <c r="G36" s="143" t="s">
        <v>76</v>
      </c>
      <c r="H36" s="143"/>
      <c r="I36" s="12"/>
    </row>
    <row r="37" spans="1:9" x14ac:dyDescent="0.25">
      <c r="A37" s="10"/>
      <c r="B37" s="11"/>
      <c r="C37" s="9" t="s">
        <v>47</v>
      </c>
      <c r="D37" s="75"/>
      <c r="E37" s="74"/>
      <c r="F37" s="13"/>
      <c r="G37" s="141"/>
      <c r="H37" s="141"/>
      <c r="I37" s="12"/>
    </row>
    <row r="38" spans="1:9" x14ac:dyDescent="0.25">
      <c r="A38" s="10"/>
      <c r="B38" s="11"/>
      <c r="C38" s="9" t="s">
        <v>89</v>
      </c>
      <c r="D38" s="76"/>
      <c r="E38" s="11"/>
      <c r="F38" s="11"/>
      <c r="G38" s="141"/>
      <c r="H38" s="141"/>
      <c r="I38" s="12"/>
    </row>
    <row r="39" spans="1:9" ht="7.5" customHeight="1" x14ac:dyDescent="0.25">
      <c r="A39" s="10"/>
      <c r="B39" s="11"/>
      <c r="C39" s="9"/>
      <c r="D39" s="48"/>
      <c r="E39" s="13"/>
      <c r="F39" s="13"/>
      <c r="G39" s="49"/>
      <c r="H39" s="49"/>
      <c r="I39" s="12"/>
    </row>
    <row r="40" spans="1:9" x14ac:dyDescent="0.25">
      <c r="A40" s="10"/>
      <c r="B40" s="11"/>
      <c r="C40" s="9" t="s">
        <v>48</v>
      </c>
      <c r="D40" s="77"/>
      <c r="E40" s="68" t="s">
        <v>49</v>
      </c>
      <c r="H40" s="76"/>
      <c r="I40" s="12"/>
    </row>
    <row r="41" spans="1:9" ht="7.5" customHeight="1" x14ac:dyDescent="0.25">
      <c r="A41" s="19"/>
      <c r="B41" s="20"/>
      <c r="C41" s="20"/>
      <c r="D41" s="20"/>
      <c r="E41" s="20"/>
      <c r="F41" s="20"/>
      <c r="G41" s="20"/>
      <c r="H41" s="20"/>
      <c r="I41" s="24"/>
    </row>
    <row r="42" spans="1:9" x14ac:dyDescent="0.25">
      <c r="A42" s="11"/>
      <c r="B42" s="11"/>
      <c r="C42" s="11"/>
      <c r="D42" s="11"/>
      <c r="E42" s="11"/>
      <c r="F42" s="11"/>
      <c r="G42" s="11"/>
      <c r="H42" s="11"/>
      <c r="I42" s="11"/>
    </row>
  </sheetData>
  <sheetProtection password="C825" sheet="1" objects="1" scenarios="1" selectLockedCells="1"/>
  <mergeCells count="21">
    <mergeCell ref="G12:H12"/>
    <mergeCell ref="A1:I1"/>
    <mergeCell ref="B3:D3"/>
    <mergeCell ref="G4:H4"/>
    <mergeCell ref="G5:H5"/>
    <mergeCell ref="G6:H6"/>
    <mergeCell ref="B11:D11"/>
    <mergeCell ref="G13:H13"/>
    <mergeCell ref="G14:H14"/>
    <mergeCell ref="G36:H36"/>
    <mergeCell ref="G37:H37"/>
    <mergeCell ref="B19:D19"/>
    <mergeCell ref="G20:H20"/>
    <mergeCell ref="G21:H21"/>
    <mergeCell ref="G38:H38"/>
    <mergeCell ref="G22:H22"/>
    <mergeCell ref="B27:D27"/>
    <mergeCell ref="G28:H28"/>
    <mergeCell ref="G29:H29"/>
    <mergeCell ref="G30:H30"/>
    <mergeCell ref="B35:D35"/>
  </mergeCells>
  <phoneticPr fontId="0" type="noConversion"/>
  <dataValidations count="1">
    <dataValidation type="decimal" allowBlank="1" showInputMessage="1" showErrorMessage="1" sqref="E5 E13 E21 E29 E37">
      <formula1>0</formula1>
      <formula2>10000000000000000</formula2>
    </dataValidation>
  </dataValidations>
  <printOptions horizontalCentered="1"/>
  <pageMargins left="0.47916666666666702" right="0.51041666666666696" top="1.2291666666666667" bottom="0.75" header="0.3" footer="0.3"/>
  <pageSetup orientation="portrait" r:id="rId1"/>
  <headerFooter>
    <oddHeader>&amp;C&amp;"-,Bold"&amp;16Ontario Energy Board
&amp;14COST CLAIM FOR CONSULTATIONS&amp;16
&amp;14Affidavit and Summary of Fees and Disbursements&amp;R&amp;G</oddHeader>
    <oddFooter>&amp;C&amp;P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217" r:id="rId5" name="Check Box 121">
              <controlPr defaultSize="0" autoFill="0" autoLine="0" autoPict="0">
                <anchor moveWithCells="1">
                  <from>
                    <xdr:col>3</xdr:col>
                    <xdr:colOff>57150</xdr:colOff>
                    <xdr:row>4</xdr:row>
                    <xdr:rowOff>0</xdr:rowOff>
                  </from>
                  <to>
                    <xdr:col>3</xdr:col>
                    <xdr:colOff>295275</xdr:colOff>
                    <xdr:row>5</xdr:row>
                    <xdr:rowOff>0</xdr:rowOff>
                  </to>
                </anchor>
              </controlPr>
            </control>
          </mc:Choice>
        </mc:AlternateContent>
        <mc:AlternateContent xmlns:mc="http://schemas.openxmlformats.org/markup-compatibility/2006">
          <mc:Choice Requires="x14">
            <control shapeId="4220" r:id="rId6" name="Check Box 124">
              <controlPr defaultSize="0" autoFill="0" autoLine="0" autoPict="0">
                <anchor moveWithCells="1">
                  <from>
                    <xdr:col>5</xdr:col>
                    <xdr:colOff>447675</xdr:colOff>
                    <xdr:row>7</xdr:row>
                    <xdr:rowOff>0</xdr:rowOff>
                  </from>
                  <to>
                    <xdr:col>6</xdr:col>
                    <xdr:colOff>95250</xdr:colOff>
                    <xdr:row>8</xdr:row>
                    <xdr:rowOff>19050</xdr:rowOff>
                  </to>
                </anchor>
              </controlPr>
            </control>
          </mc:Choice>
        </mc:AlternateContent>
        <mc:AlternateContent xmlns:mc="http://schemas.openxmlformats.org/markup-compatibility/2006">
          <mc:Choice Requires="x14">
            <control shapeId="4224" r:id="rId7" name="Check Box 128">
              <controlPr defaultSize="0" autoFill="0" autoLine="0" autoPict="0">
                <anchor moveWithCells="1">
                  <from>
                    <xdr:col>3</xdr:col>
                    <xdr:colOff>57150</xdr:colOff>
                    <xdr:row>7</xdr:row>
                    <xdr:rowOff>0</xdr:rowOff>
                  </from>
                  <to>
                    <xdr:col>3</xdr:col>
                    <xdr:colOff>295275</xdr:colOff>
                    <xdr:row>8</xdr:row>
                    <xdr:rowOff>19050</xdr:rowOff>
                  </to>
                </anchor>
              </controlPr>
            </control>
          </mc:Choice>
        </mc:AlternateContent>
        <mc:AlternateContent xmlns:mc="http://schemas.openxmlformats.org/markup-compatibility/2006">
          <mc:Choice Requires="x14">
            <control shapeId="4226" r:id="rId8" name="Check Box 130">
              <controlPr defaultSize="0" autoFill="0" autoLine="0" autoPict="0">
                <anchor moveWithCells="1">
                  <from>
                    <xdr:col>3</xdr:col>
                    <xdr:colOff>57150</xdr:colOff>
                    <xdr:row>5</xdr:row>
                    <xdr:rowOff>0</xdr:rowOff>
                  </from>
                  <to>
                    <xdr:col>3</xdr:col>
                    <xdr:colOff>295275</xdr:colOff>
                    <xdr:row>6</xdr:row>
                    <xdr:rowOff>0</xdr:rowOff>
                  </to>
                </anchor>
              </controlPr>
            </control>
          </mc:Choice>
        </mc:AlternateContent>
        <mc:AlternateContent xmlns:mc="http://schemas.openxmlformats.org/markup-compatibility/2006">
          <mc:Choice Requires="x14">
            <control shapeId="4227" r:id="rId9" name="Check Box 131">
              <controlPr defaultSize="0" autoFill="0" autoLine="0" autoPict="0">
                <anchor moveWithCells="1">
                  <from>
                    <xdr:col>3</xdr:col>
                    <xdr:colOff>57150</xdr:colOff>
                    <xdr:row>12</xdr:row>
                    <xdr:rowOff>0</xdr:rowOff>
                  </from>
                  <to>
                    <xdr:col>3</xdr:col>
                    <xdr:colOff>295275</xdr:colOff>
                    <xdr:row>13</xdr:row>
                    <xdr:rowOff>9525</xdr:rowOff>
                  </to>
                </anchor>
              </controlPr>
            </control>
          </mc:Choice>
        </mc:AlternateContent>
        <mc:AlternateContent xmlns:mc="http://schemas.openxmlformats.org/markup-compatibility/2006">
          <mc:Choice Requires="x14">
            <control shapeId="4230" r:id="rId10" name="Check Box 134">
              <controlPr defaultSize="0" autoFill="0" autoLine="0" autoPict="0">
                <anchor moveWithCells="1">
                  <from>
                    <xdr:col>5</xdr:col>
                    <xdr:colOff>447675</xdr:colOff>
                    <xdr:row>15</xdr:row>
                    <xdr:rowOff>0</xdr:rowOff>
                  </from>
                  <to>
                    <xdr:col>6</xdr:col>
                    <xdr:colOff>95250</xdr:colOff>
                    <xdr:row>16</xdr:row>
                    <xdr:rowOff>19050</xdr:rowOff>
                  </to>
                </anchor>
              </controlPr>
            </control>
          </mc:Choice>
        </mc:AlternateContent>
        <mc:AlternateContent xmlns:mc="http://schemas.openxmlformats.org/markup-compatibility/2006">
          <mc:Choice Requires="x14">
            <control shapeId="4234" r:id="rId11" name="Check Box 138">
              <controlPr defaultSize="0" autoFill="0" autoLine="0" autoPict="0">
                <anchor moveWithCells="1">
                  <from>
                    <xdr:col>3</xdr:col>
                    <xdr:colOff>57150</xdr:colOff>
                    <xdr:row>15</xdr:row>
                    <xdr:rowOff>0</xdr:rowOff>
                  </from>
                  <to>
                    <xdr:col>3</xdr:col>
                    <xdr:colOff>295275</xdr:colOff>
                    <xdr:row>16</xdr:row>
                    <xdr:rowOff>19050</xdr:rowOff>
                  </to>
                </anchor>
              </controlPr>
            </control>
          </mc:Choice>
        </mc:AlternateContent>
        <mc:AlternateContent xmlns:mc="http://schemas.openxmlformats.org/markup-compatibility/2006">
          <mc:Choice Requires="x14">
            <control shapeId="4236" r:id="rId12" name="Check Box 140">
              <controlPr defaultSize="0" autoFill="0" autoLine="0" autoPict="0">
                <anchor moveWithCells="1">
                  <from>
                    <xdr:col>3</xdr:col>
                    <xdr:colOff>57150</xdr:colOff>
                    <xdr:row>13</xdr:row>
                    <xdr:rowOff>0</xdr:rowOff>
                  </from>
                  <to>
                    <xdr:col>3</xdr:col>
                    <xdr:colOff>295275</xdr:colOff>
                    <xdr:row>14</xdr:row>
                    <xdr:rowOff>19050</xdr:rowOff>
                  </to>
                </anchor>
              </controlPr>
            </control>
          </mc:Choice>
        </mc:AlternateContent>
        <mc:AlternateContent xmlns:mc="http://schemas.openxmlformats.org/markup-compatibility/2006">
          <mc:Choice Requires="x14">
            <control shapeId="4237" r:id="rId13" name="Check Box 141">
              <controlPr defaultSize="0" autoFill="0" autoLine="0" autoPict="0">
                <anchor moveWithCells="1">
                  <from>
                    <xdr:col>3</xdr:col>
                    <xdr:colOff>57150</xdr:colOff>
                    <xdr:row>20</xdr:row>
                    <xdr:rowOff>0</xdr:rowOff>
                  </from>
                  <to>
                    <xdr:col>3</xdr:col>
                    <xdr:colOff>295275</xdr:colOff>
                    <xdr:row>21</xdr:row>
                    <xdr:rowOff>9525</xdr:rowOff>
                  </to>
                </anchor>
              </controlPr>
            </control>
          </mc:Choice>
        </mc:AlternateContent>
        <mc:AlternateContent xmlns:mc="http://schemas.openxmlformats.org/markup-compatibility/2006">
          <mc:Choice Requires="x14">
            <control shapeId="4240" r:id="rId14" name="Check Box 144">
              <controlPr defaultSize="0" autoFill="0" autoLine="0" autoPict="0">
                <anchor moveWithCells="1">
                  <from>
                    <xdr:col>5</xdr:col>
                    <xdr:colOff>447675</xdr:colOff>
                    <xdr:row>23</xdr:row>
                    <xdr:rowOff>0</xdr:rowOff>
                  </from>
                  <to>
                    <xdr:col>6</xdr:col>
                    <xdr:colOff>95250</xdr:colOff>
                    <xdr:row>24</xdr:row>
                    <xdr:rowOff>19050</xdr:rowOff>
                  </to>
                </anchor>
              </controlPr>
            </control>
          </mc:Choice>
        </mc:AlternateContent>
        <mc:AlternateContent xmlns:mc="http://schemas.openxmlformats.org/markup-compatibility/2006">
          <mc:Choice Requires="x14">
            <control shapeId="4244" r:id="rId15" name="Check Box 148">
              <controlPr defaultSize="0" autoFill="0" autoLine="0" autoPict="0">
                <anchor moveWithCells="1">
                  <from>
                    <xdr:col>3</xdr:col>
                    <xdr:colOff>57150</xdr:colOff>
                    <xdr:row>23</xdr:row>
                    <xdr:rowOff>0</xdr:rowOff>
                  </from>
                  <to>
                    <xdr:col>3</xdr:col>
                    <xdr:colOff>295275</xdr:colOff>
                    <xdr:row>24</xdr:row>
                    <xdr:rowOff>19050</xdr:rowOff>
                  </to>
                </anchor>
              </controlPr>
            </control>
          </mc:Choice>
        </mc:AlternateContent>
        <mc:AlternateContent xmlns:mc="http://schemas.openxmlformats.org/markup-compatibility/2006">
          <mc:Choice Requires="x14">
            <control shapeId="4246" r:id="rId16" name="Check Box 150">
              <controlPr defaultSize="0" autoFill="0" autoLine="0" autoPict="0">
                <anchor moveWithCells="1">
                  <from>
                    <xdr:col>3</xdr:col>
                    <xdr:colOff>57150</xdr:colOff>
                    <xdr:row>21</xdr:row>
                    <xdr:rowOff>0</xdr:rowOff>
                  </from>
                  <to>
                    <xdr:col>3</xdr:col>
                    <xdr:colOff>295275</xdr:colOff>
                    <xdr:row>22</xdr:row>
                    <xdr:rowOff>19050</xdr:rowOff>
                  </to>
                </anchor>
              </controlPr>
            </control>
          </mc:Choice>
        </mc:AlternateContent>
        <mc:AlternateContent xmlns:mc="http://schemas.openxmlformats.org/markup-compatibility/2006">
          <mc:Choice Requires="x14">
            <control shapeId="4247" r:id="rId17" name="Check Box 151">
              <controlPr defaultSize="0" autoFill="0" autoLine="0" autoPict="0">
                <anchor moveWithCells="1">
                  <from>
                    <xdr:col>3</xdr:col>
                    <xdr:colOff>57150</xdr:colOff>
                    <xdr:row>28</xdr:row>
                    <xdr:rowOff>0</xdr:rowOff>
                  </from>
                  <to>
                    <xdr:col>3</xdr:col>
                    <xdr:colOff>295275</xdr:colOff>
                    <xdr:row>29</xdr:row>
                    <xdr:rowOff>9525</xdr:rowOff>
                  </to>
                </anchor>
              </controlPr>
            </control>
          </mc:Choice>
        </mc:AlternateContent>
        <mc:AlternateContent xmlns:mc="http://schemas.openxmlformats.org/markup-compatibility/2006">
          <mc:Choice Requires="x14">
            <control shapeId="4250" r:id="rId18" name="Check Box 154">
              <controlPr defaultSize="0" autoFill="0" autoLine="0" autoPict="0">
                <anchor moveWithCells="1">
                  <from>
                    <xdr:col>5</xdr:col>
                    <xdr:colOff>447675</xdr:colOff>
                    <xdr:row>31</xdr:row>
                    <xdr:rowOff>0</xdr:rowOff>
                  </from>
                  <to>
                    <xdr:col>6</xdr:col>
                    <xdr:colOff>95250</xdr:colOff>
                    <xdr:row>32</xdr:row>
                    <xdr:rowOff>19050</xdr:rowOff>
                  </to>
                </anchor>
              </controlPr>
            </control>
          </mc:Choice>
        </mc:AlternateContent>
        <mc:AlternateContent xmlns:mc="http://schemas.openxmlformats.org/markup-compatibility/2006">
          <mc:Choice Requires="x14">
            <control shapeId="4254" r:id="rId19" name="Check Box 158">
              <controlPr defaultSize="0" autoFill="0" autoLine="0" autoPict="0">
                <anchor moveWithCells="1">
                  <from>
                    <xdr:col>3</xdr:col>
                    <xdr:colOff>57150</xdr:colOff>
                    <xdr:row>31</xdr:row>
                    <xdr:rowOff>0</xdr:rowOff>
                  </from>
                  <to>
                    <xdr:col>3</xdr:col>
                    <xdr:colOff>295275</xdr:colOff>
                    <xdr:row>32</xdr:row>
                    <xdr:rowOff>19050</xdr:rowOff>
                  </to>
                </anchor>
              </controlPr>
            </control>
          </mc:Choice>
        </mc:AlternateContent>
        <mc:AlternateContent xmlns:mc="http://schemas.openxmlformats.org/markup-compatibility/2006">
          <mc:Choice Requires="x14">
            <control shapeId="4256" r:id="rId20" name="Check Box 160">
              <controlPr defaultSize="0" autoFill="0" autoLine="0" autoPict="0">
                <anchor moveWithCells="1">
                  <from>
                    <xdr:col>3</xdr:col>
                    <xdr:colOff>57150</xdr:colOff>
                    <xdr:row>29</xdr:row>
                    <xdr:rowOff>0</xdr:rowOff>
                  </from>
                  <to>
                    <xdr:col>3</xdr:col>
                    <xdr:colOff>295275</xdr:colOff>
                    <xdr:row>30</xdr:row>
                    <xdr:rowOff>19050</xdr:rowOff>
                  </to>
                </anchor>
              </controlPr>
            </control>
          </mc:Choice>
        </mc:AlternateContent>
        <mc:AlternateContent xmlns:mc="http://schemas.openxmlformats.org/markup-compatibility/2006">
          <mc:Choice Requires="x14">
            <control shapeId="4267" r:id="rId21" name="Check Box 171">
              <controlPr defaultSize="0" autoFill="0" autoLine="0" autoPict="0">
                <anchor moveWithCells="1">
                  <from>
                    <xdr:col>3</xdr:col>
                    <xdr:colOff>57150</xdr:colOff>
                    <xdr:row>36</xdr:row>
                    <xdr:rowOff>0</xdr:rowOff>
                  </from>
                  <to>
                    <xdr:col>3</xdr:col>
                    <xdr:colOff>295275</xdr:colOff>
                    <xdr:row>37</xdr:row>
                    <xdr:rowOff>9525</xdr:rowOff>
                  </to>
                </anchor>
              </controlPr>
            </control>
          </mc:Choice>
        </mc:AlternateContent>
        <mc:AlternateContent xmlns:mc="http://schemas.openxmlformats.org/markup-compatibility/2006">
          <mc:Choice Requires="x14">
            <control shapeId="4270" r:id="rId22" name="Check Box 174">
              <controlPr defaultSize="0" autoFill="0" autoLine="0" autoPict="0">
                <anchor moveWithCells="1">
                  <from>
                    <xdr:col>5</xdr:col>
                    <xdr:colOff>447675</xdr:colOff>
                    <xdr:row>39</xdr:row>
                    <xdr:rowOff>0</xdr:rowOff>
                  </from>
                  <to>
                    <xdr:col>6</xdr:col>
                    <xdr:colOff>95250</xdr:colOff>
                    <xdr:row>40</xdr:row>
                    <xdr:rowOff>19050</xdr:rowOff>
                  </to>
                </anchor>
              </controlPr>
            </control>
          </mc:Choice>
        </mc:AlternateContent>
        <mc:AlternateContent xmlns:mc="http://schemas.openxmlformats.org/markup-compatibility/2006">
          <mc:Choice Requires="x14">
            <control shapeId="4274" r:id="rId23" name="Check Box 178">
              <controlPr defaultSize="0" autoFill="0" autoLine="0" autoPict="0">
                <anchor moveWithCells="1">
                  <from>
                    <xdr:col>3</xdr:col>
                    <xdr:colOff>57150</xdr:colOff>
                    <xdr:row>39</xdr:row>
                    <xdr:rowOff>0</xdr:rowOff>
                  </from>
                  <to>
                    <xdr:col>3</xdr:col>
                    <xdr:colOff>295275</xdr:colOff>
                    <xdr:row>40</xdr:row>
                    <xdr:rowOff>19050</xdr:rowOff>
                  </to>
                </anchor>
              </controlPr>
            </control>
          </mc:Choice>
        </mc:AlternateContent>
        <mc:AlternateContent xmlns:mc="http://schemas.openxmlformats.org/markup-compatibility/2006">
          <mc:Choice Requires="x14">
            <control shapeId="4276" r:id="rId24" name="Check Box 180">
              <controlPr defaultSize="0" autoFill="0" autoLine="0" autoPict="0">
                <anchor moveWithCells="1">
                  <from>
                    <xdr:col>3</xdr:col>
                    <xdr:colOff>57150</xdr:colOff>
                    <xdr:row>37</xdr:row>
                    <xdr:rowOff>0</xdr:rowOff>
                  </from>
                  <to>
                    <xdr:col>3</xdr:col>
                    <xdr:colOff>295275</xdr:colOff>
                    <xdr:row>38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0"/>
  <sheetViews>
    <sheetView showGridLines="0" zoomScaleNormal="100" workbookViewId="0">
      <selection activeCell="L9" sqref="L9"/>
    </sheetView>
  </sheetViews>
  <sheetFormatPr defaultColWidth="8.7109375" defaultRowHeight="15" x14ac:dyDescent="0.25"/>
  <cols>
    <col min="1" max="1" width="10.28515625" customWidth="1"/>
    <col min="2" max="2" width="24.7109375" customWidth="1"/>
    <col min="3" max="3" width="12.7109375" customWidth="1"/>
    <col min="4" max="4" width="13.28515625" customWidth="1"/>
    <col min="5" max="5" width="14.7109375" hidden="1" customWidth="1"/>
    <col min="6" max="6" width="14.28515625" hidden="1" customWidth="1"/>
    <col min="7" max="7" width="9.7109375" bestFit="1" customWidth="1"/>
    <col min="8" max="8" width="9.28515625" bestFit="1" customWidth="1"/>
    <col min="9" max="9" width="9.7109375" bestFit="1" customWidth="1"/>
  </cols>
  <sheetData>
    <row r="1" spans="1:9" x14ac:dyDescent="0.25">
      <c r="A1" s="36" t="s">
        <v>36</v>
      </c>
      <c r="B1" s="38" t="s">
        <v>97</v>
      </c>
      <c r="C1" s="36"/>
      <c r="G1" s="150"/>
      <c r="H1" s="150"/>
    </row>
    <row r="2" spans="1:9" x14ac:dyDescent="0.25">
      <c r="A2" s="36"/>
      <c r="B2" s="36"/>
      <c r="C2" s="36"/>
      <c r="G2" s="150"/>
      <c r="H2" s="150"/>
    </row>
    <row r="3" spans="1:9" ht="15" customHeight="1" x14ac:dyDescent="0.25">
      <c r="A3" s="36" t="s">
        <v>37</v>
      </c>
      <c r="B3" s="117" t="str">
        <f>IF('Affidavit &amp; Summary'!G15="","",'Affidavit &amp; Summary'!G15)</f>
        <v xml:space="preserve">Protecting Privacy of Personal Information and the Reliable Operation of the Smart Grid in Ontario </v>
      </c>
      <c r="C3" s="117"/>
      <c r="G3" s="150"/>
      <c r="H3" s="150"/>
      <c r="I3" s="65"/>
    </row>
    <row r="4" spans="1:9" ht="15" customHeight="1" x14ac:dyDescent="0.25">
      <c r="A4" s="36"/>
      <c r="B4" s="62"/>
      <c r="C4" s="36"/>
      <c r="G4" s="151"/>
      <c r="H4" s="151"/>
      <c r="I4" s="65"/>
    </row>
    <row r="5" spans="1:9" ht="15" customHeight="1" x14ac:dyDescent="0.25">
      <c r="A5" s="36" t="s">
        <v>38</v>
      </c>
      <c r="B5" s="152" t="str">
        <f>IF('Affidavit &amp; Summary'!B17="","",'Affidavit &amp; Summary'!B17)</f>
        <v/>
      </c>
      <c r="C5" s="152"/>
      <c r="G5" s="151"/>
      <c r="H5" s="151"/>
      <c r="I5" s="65"/>
    </row>
    <row r="6" spans="1:9" ht="15" customHeight="1" x14ac:dyDescent="0.25">
      <c r="A6" s="36"/>
      <c r="B6" s="36"/>
      <c r="C6" s="36"/>
      <c r="G6" s="151"/>
      <c r="H6" s="151"/>
      <c r="I6" s="65"/>
    </row>
    <row r="7" spans="1:9" x14ac:dyDescent="0.25">
      <c r="A7" s="36" t="s">
        <v>39</v>
      </c>
      <c r="B7" s="63" t="str">
        <f>IF('Affidavit &amp; Summary'!I19="","",'Affidavit &amp; Summary'!I19)</f>
        <v/>
      </c>
      <c r="C7" s="36"/>
    </row>
    <row r="8" spans="1:9" x14ac:dyDescent="0.25">
      <c r="D8" s="94">
        <v>18</v>
      </c>
      <c r="E8" s="94">
        <v>21</v>
      </c>
      <c r="F8" s="94">
        <v>21</v>
      </c>
    </row>
    <row r="9" spans="1:9" ht="105" x14ac:dyDescent="0.25">
      <c r="D9" s="95" t="s">
        <v>99</v>
      </c>
      <c r="E9" s="146"/>
      <c r="F9" s="147"/>
    </row>
    <row r="10" spans="1:9" x14ac:dyDescent="0.25">
      <c r="D10" s="93" t="s">
        <v>100</v>
      </c>
      <c r="E10" s="148" t="s">
        <v>96</v>
      </c>
      <c r="F10" s="149"/>
    </row>
    <row r="11" spans="1:9" x14ac:dyDescent="0.25">
      <c r="A11" s="153" t="s">
        <v>77</v>
      </c>
      <c r="B11" s="153"/>
      <c r="C11" s="79" t="s">
        <v>41</v>
      </c>
      <c r="D11" s="79" t="s">
        <v>93</v>
      </c>
      <c r="E11" s="79" t="s">
        <v>93</v>
      </c>
      <c r="F11" s="79" t="s">
        <v>95</v>
      </c>
      <c r="G11" s="79" t="s">
        <v>42</v>
      </c>
      <c r="H11" s="79" t="s">
        <v>32</v>
      </c>
      <c r="I11" s="79" t="s">
        <v>43</v>
      </c>
    </row>
    <row r="12" spans="1:9" x14ac:dyDescent="0.25">
      <c r="A12" s="145"/>
      <c r="B12" s="145"/>
      <c r="C12" s="92"/>
      <c r="D12" s="96"/>
      <c r="E12" s="96"/>
      <c r="F12" s="97"/>
      <c r="G12" s="80">
        <f>SUM(D12:E12)*C12</f>
        <v>0</v>
      </c>
      <c r="H12" s="80">
        <f>IF(ISERROR(G12*B$7),0,G12*B$7)</f>
        <v>0</v>
      </c>
      <c r="I12" s="80">
        <f>G12+H12</f>
        <v>0</v>
      </c>
    </row>
    <row r="13" spans="1:9" x14ac:dyDescent="0.25">
      <c r="A13" s="145"/>
      <c r="B13" s="145"/>
      <c r="C13" s="92"/>
      <c r="D13" s="96"/>
      <c r="E13" s="96"/>
      <c r="F13" s="97"/>
      <c r="G13" s="80">
        <f>SUM(D13:E13)*C13</f>
        <v>0</v>
      </c>
      <c r="H13" s="80">
        <f>IF(ISERROR(G13*B$7),0,G13*B$7)</f>
        <v>0</v>
      </c>
      <c r="I13" s="80">
        <f>G13+H13</f>
        <v>0</v>
      </c>
    </row>
    <row r="14" spans="1:9" x14ac:dyDescent="0.25">
      <c r="A14" s="145"/>
      <c r="B14" s="145"/>
      <c r="C14" s="92"/>
      <c r="D14" s="96"/>
      <c r="E14" s="96"/>
      <c r="F14" s="97"/>
      <c r="G14" s="80">
        <f>SUM(D14:E14)*C14</f>
        <v>0</v>
      </c>
      <c r="H14" s="80">
        <f>IF(ISERROR(G14*B$7),0,G14*B$7)</f>
        <v>0</v>
      </c>
      <c r="I14" s="80">
        <f>G14+H14</f>
        <v>0</v>
      </c>
    </row>
    <row r="15" spans="1:9" x14ac:dyDescent="0.25">
      <c r="A15" s="145"/>
      <c r="B15" s="145"/>
      <c r="C15" s="92"/>
      <c r="D15" s="96"/>
      <c r="E15" s="96"/>
      <c r="F15" s="97"/>
      <c r="G15" s="80">
        <f>SUM(D15:E15)*C15</f>
        <v>0</v>
      </c>
      <c r="H15" s="80">
        <f>IF(ISERROR(G15*B$7),0,G15*B$7)</f>
        <v>0</v>
      </c>
      <c r="I15" s="80">
        <f>G15+H15</f>
        <v>0</v>
      </c>
    </row>
    <row r="16" spans="1:9" x14ac:dyDescent="0.25">
      <c r="A16" s="145"/>
      <c r="B16" s="145"/>
      <c r="C16" s="92"/>
      <c r="D16" s="96"/>
      <c r="E16" s="96"/>
      <c r="F16" s="97"/>
      <c r="G16" s="80">
        <f>SUM(D16:E16)*C16</f>
        <v>0</v>
      </c>
      <c r="H16" s="80">
        <f>IF(ISERROR(G16*B$7),0,G16*B$7)</f>
        <v>0</v>
      </c>
      <c r="I16" s="80">
        <f>G16+H16</f>
        <v>0</v>
      </c>
    </row>
    <row r="17" spans="1:9" x14ac:dyDescent="0.25">
      <c r="A17" s="81"/>
      <c r="B17" s="81"/>
      <c r="C17" s="87" t="s">
        <v>94</v>
      </c>
      <c r="D17" s="88">
        <f>SUM(D12:D16)</f>
        <v>0</v>
      </c>
      <c r="E17" s="88">
        <f>SUM(E12:E16)</f>
        <v>0</v>
      </c>
      <c r="F17" s="88"/>
      <c r="G17" s="86">
        <f>SUM(G12:G16)</f>
        <v>0</v>
      </c>
      <c r="H17" s="86">
        <f>SUM(H12:H16)</f>
        <v>0</v>
      </c>
      <c r="I17" s="85"/>
    </row>
    <row r="18" spans="1:9" x14ac:dyDescent="0.25">
      <c r="A18" s="81"/>
      <c r="B18" s="81"/>
      <c r="C18" s="81"/>
      <c r="D18" s="82"/>
      <c r="E18" s="82"/>
      <c r="F18" s="83"/>
      <c r="G18" s="84"/>
      <c r="H18" s="89" t="s">
        <v>44</v>
      </c>
      <c r="I18" s="90">
        <f>SUM(I12:I16)</f>
        <v>0</v>
      </c>
    </row>
    <row r="19" spans="1:9" x14ac:dyDescent="0.25">
      <c r="A19" t="s">
        <v>45</v>
      </c>
    </row>
    <row r="20" spans="1:9" x14ac:dyDescent="0.25">
      <c r="B20" t="s">
        <v>23</v>
      </c>
    </row>
  </sheetData>
  <sheetProtection selectLockedCells="1"/>
  <mergeCells count="12">
    <mergeCell ref="A15:B15"/>
    <mergeCell ref="A16:B16"/>
    <mergeCell ref="B3:C3"/>
    <mergeCell ref="B5:C5"/>
    <mergeCell ref="A11:B11"/>
    <mergeCell ref="A12:B12"/>
    <mergeCell ref="A13:B13"/>
    <mergeCell ref="A14:B14"/>
    <mergeCell ref="E9:F9"/>
    <mergeCell ref="E10:F10"/>
    <mergeCell ref="G1:H3"/>
    <mergeCell ref="G4:H6"/>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57"/>
  <sheetViews>
    <sheetView showGridLines="0" tabSelected="1" zoomScaleNormal="100" workbookViewId="0">
      <selection activeCell="C147" sqref="C147:D147"/>
    </sheetView>
  </sheetViews>
  <sheetFormatPr defaultColWidth="8.7109375" defaultRowHeight="15" x14ac:dyDescent="0.25"/>
  <cols>
    <col min="1" max="1" width="10.42578125" customWidth="1"/>
    <col min="2" max="2" width="4.7109375" customWidth="1"/>
    <col min="3" max="3" width="18.42578125" customWidth="1"/>
    <col min="4" max="4" width="10.28515625" customWidth="1"/>
    <col min="5" max="5" width="9.42578125" customWidth="1"/>
    <col min="6" max="6" width="8.42578125" customWidth="1"/>
    <col min="7" max="7" width="12.28515625" customWidth="1"/>
    <col min="8" max="8" width="6.7109375" customWidth="1"/>
    <col min="9" max="9" width="8.28515625" customWidth="1"/>
  </cols>
  <sheetData>
    <row r="1" spans="1:9" s="40" customFormat="1" ht="15.75" x14ac:dyDescent="0.25">
      <c r="A1" s="37"/>
      <c r="B1" s="37"/>
      <c r="C1" s="37"/>
      <c r="D1" s="37"/>
      <c r="E1" s="37"/>
      <c r="F1" s="37"/>
      <c r="G1" s="37"/>
      <c r="H1" s="37"/>
      <c r="I1" s="37"/>
    </row>
    <row r="2" spans="1:9" ht="7.5" customHeight="1" x14ac:dyDescent="0.25">
      <c r="A2" s="5"/>
      <c r="B2" s="6"/>
      <c r="C2" s="6"/>
      <c r="D2" s="6"/>
      <c r="E2" s="6"/>
      <c r="F2" s="6"/>
      <c r="G2" s="6"/>
      <c r="H2" s="6"/>
      <c r="I2" s="7"/>
    </row>
    <row r="3" spans="1:9" x14ac:dyDescent="0.25">
      <c r="A3" s="8" t="s">
        <v>6</v>
      </c>
      <c r="B3" s="174" t="str">
        <f>IF('Affidavit &amp; Summary'!B15="","",'Affidavit &amp; Summary'!B15)</f>
        <v>2016-0032</v>
      </c>
      <c r="C3" s="174"/>
      <c r="D3" s="174"/>
      <c r="E3" s="41" t="s">
        <v>7</v>
      </c>
      <c r="F3" s="124" t="str">
        <f>IF('Affidavit &amp; Summary'!G15="","",'Affidavit &amp; Summary'!G15)</f>
        <v xml:space="preserve">Protecting Privacy of Personal Information and the Reliable Operation of the Smart Grid in Ontario </v>
      </c>
      <c r="G3" s="124"/>
      <c r="H3" s="124"/>
      <c r="I3" s="175"/>
    </row>
    <row r="4" spans="1:9" ht="7.5" customHeight="1" x14ac:dyDescent="0.25">
      <c r="A4" s="10"/>
      <c r="B4" s="42"/>
      <c r="C4" s="42"/>
      <c r="D4" s="42"/>
      <c r="E4" s="42"/>
      <c r="F4" s="42"/>
      <c r="G4" s="42"/>
      <c r="H4" s="42"/>
      <c r="I4" s="43"/>
    </row>
    <row r="5" spans="1:9" ht="15" customHeight="1" x14ac:dyDescent="0.25">
      <c r="A5" s="8" t="s">
        <v>8</v>
      </c>
      <c r="B5" s="174" t="str">
        <f>IF('Affidavit &amp; Summary'!B17="","",'Affidavit &amp; Summary'!B17)</f>
        <v/>
      </c>
      <c r="C5" s="174"/>
      <c r="D5" s="174"/>
      <c r="E5" s="42"/>
      <c r="F5" s="42"/>
      <c r="G5" s="42"/>
      <c r="H5" s="42"/>
      <c r="I5" s="43"/>
    </row>
    <row r="6" spans="1:9" ht="7.5" customHeight="1" x14ac:dyDescent="0.25">
      <c r="A6" s="44"/>
      <c r="B6" s="45"/>
      <c r="C6" s="45"/>
      <c r="D6" s="45"/>
      <c r="E6" s="21"/>
      <c r="F6" s="21"/>
      <c r="G6" s="21"/>
      <c r="H6" s="21"/>
      <c r="I6" s="46"/>
    </row>
    <row r="7" spans="1:9" ht="15" customHeight="1" x14ac:dyDescent="0.25">
      <c r="A7" s="47"/>
      <c r="B7" s="47"/>
      <c r="C7" s="47"/>
      <c r="D7" s="47"/>
      <c r="E7" s="47"/>
      <c r="F7" s="47"/>
      <c r="G7" s="47"/>
      <c r="H7" s="47"/>
      <c r="I7" s="47"/>
    </row>
    <row r="8" spans="1:9" s="25" customFormat="1" ht="15.75" x14ac:dyDescent="0.25">
      <c r="A8" s="172" t="s">
        <v>78</v>
      </c>
      <c r="B8" s="172"/>
      <c r="C8" s="172"/>
      <c r="D8" s="172"/>
      <c r="E8" s="172"/>
      <c r="F8" s="173"/>
      <c r="G8" s="173"/>
      <c r="H8" s="173"/>
      <c r="I8" s="173"/>
    </row>
    <row r="9" spans="1:9" ht="15" customHeight="1" x14ac:dyDescent="0.25">
      <c r="A9" s="11"/>
      <c r="B9" s="11"/>
      <c r="C9" s="9"/>
      <c r="D9" s="11"/>
      <c r="E9" s="9"/>
      <c r="F9" s="11"/>
      <c r="G9" s="11"/>
    </row>
    <row r="10" spans="1:9" ht="15" customHeight="1" x14ac:dyDescent="0.25">
      <c r="A10" s="13"/>
      <c r="B10" s="13"/>
      <c r="C10" s="13"/>
      <c r="D10" s="13"/>
      <c r="E10" s="13"/>
      <c r="F10" s="13"/>
      <c r="G10" s="168" t="s">
        <v>11</v>
      </c>
      <c r="H10" s="169"/>
      <c r="I10" s="91">
        <f>'Affidavit &amp; Summary'!I19</f>
        <v>0</v>
      </c>
    </row>
    <row r="12" spans="1:9" x14ac:dyDescent="0.25">
      <c r="A12" s="170"/>
      <c r="B12" s="170"/>
      <c r="C12" s="170"/>
      <c r="D12" s="170"/>
      <c r="E12" s="171" t="s">
        <v>50</v>
      </c>
      <c r="F12" s="171"/>
      <c r="G12" s="50" t="s">
        <v>32</v>
      </c>
      <c r="H12" s="171" t="s">
        <v>43</v>
      </c>
      <c r="I12" s="171"/>
    </row>
    <row r="13" spans="1:9" x14ac:dyDescent="0.25">
      <c r="A13" s="163" t="s">
        <v>81</v>
      </c>
      <c r="B13" s="163"/>
      <c r="C13" s="163"/>
      <c r="D13" s="163"/>
      <c r="E13" s="167"/>
      <c r="F13" s="167"/>
      <c r="G13" s="51">
        <f>E13*I$10</f>
        <v>0</v>
      </c>
      <c r="H13" s="154">
        <f t="shared" ref="H13:H21" si="0">E13+G13</f>
        <v>0</v>
      </c>
      <c r="I13" s="154"/>
    </row>
    <row r="14" spans="1:9" x14ac:dyDescent="0.25">
      <c r="A14" s="163" t="s">
        <v>51</v>
      </c>
      <c r="B14" s="163"/>
      <c r="C14" s="163"/>
      <c r="D14" s="163"/>
      <c r="E14" s="167"/>
      <c r="F14" s="167"/>
      <c r="G14" s="51">
        <f t="shared" ref="G14:G28" si="1">E14*I$10</f>
        <v>0</v>
      </c>
      <c r="H14" s="154">
        <f t="shared" si="0"/>
        <v>0</v>
      </c>
      <c r="I14" s="154"/>
    </row>
    <row r="15" spans="1:9" x14ac:dyDescent="0.25">
      <c r="A15" s="163" t="s">
        <v>52</v>
      </c>
      <c r="B15" s="163"/>
      <c r="C15" s="163"/>
      <c r="D15" s="163"/>
      <c r="E15" s="167"/>
      <c r="F15" s="167"/>
      <c r="G15" s="51">
        <f t="shared" si="1"/>
        <v>0</v>
      </c>
      <c r="H15" s="154">
        <f t="shared" si="0"/>
        <v>0</v>
      </c>
      <c r="I15" s="154"/>
    </row>
    <row r="16" spans="1:9" x14ac:dyDescent="0.25">
      <c r="A16" s="163" t="s">
        <v>82</v>
      </c>
      <c r="B16" s="163"/>
      <c r="C16" s="163"/>
      <c r="D16" s="163"/>
      <c r="E16" s="167"/>
      <c r="F16" s="167"/>
      <c r="G16" s="51">
        <f t="shared" si="1"/>
        <v>0</v>
      </c>
      <c r="H16" s="154">
        <f t="shared" si="0"/>
        <v>0</v>
      </c>
      <c r="I16" s="154"/>
    </row>
    <row r="17" spans="1:9" x14ac:dyDescent="0.25">
      <c r="A17" s="163" t="s">
        <v>53</v>
      </c>
      <c r="B17" s="163"/>
      <c r="C17" s="163"/>
      <c r="D17" s="163"/>
      <c r="E17" s="167"/>
      <c r="F17" s="167"/>
      <c r="G17" s="51">
        <f t="shared" si="1"/>
        <v>0</v>
      </c>
      <c r="H17" s="154">
        <f t="shared" si="0"/>
        <v>0</v>
      </c>
      <c r="I17" s="154"/>
    </row>
    <row r="18" spans="1:9" x14ac:dyDescent="0.25">
      <c r="A18" s="163" t="s">
        <v>54</v>
      </c>
      <c r="B18" s="163"/>
      <c r="C18" s="163"/>
      <c r="D18" s="163"/>
      <c r="E18" s="167"/>
      <c r="F18" s="167"/>
      <c r="G18" s="51">
        <f t="shared" si="1"/>
        <v>0</v>
      </c>
      <c r="H18" s="154">
        <f t="shared" si="0"/>
        <v>0</v>
      </c>
      <c r="I18" s="154"/>
    </row>
    <row r="19" spans="1:9" x14ac:dyDescent="0.25">
      <c r="A19" s="163" t="s">
        <v>55</v>
      </c>
      <c r="B19" s="163"/>
      <c r="C19" s="163"/>
      <c r="D19" s="163"/>
      <c r="E19" s="167"/>
      <c r="F19" s="167"/>
      <c r="G19" s="51">
        <f t="shared" si="1"/>
        <v>0</v>
      </c>
      <c r="H19" s="154">
        <f t="shared" si="0"/>
        <v>0</v>
      </c>
      <c r="I19" s="154"/>
    </row>
    <row r="20" spans="1:9" x14ac:dyDescent="0.25">
      <c r="A20" s="163" t="s">
        <v>56</v>
      </c>
      <c r="B20" s="163"/>
      <c r="C20" s="163"/>
      <c r="D20" s="163"/>
      <c r="E20" s="167"/>
      <c r="F20" s="167"/>
      <c r="G20" s="51">
        <f t="shared" si="1"/>
        <v>0</v>
      </c>
      <c r="H20" s="154">
        <f t="shared" si="0"/>
        <v>0</v>
      </c>
      <c r="I20" s="154"/>
    </row>
    <row r="21" spans="1:9" x14ac:dyDescent="0.25">
      <c r="A21" s="52" t="s">
        <v>57</v>
      </c>
      <c r="B21" s="52"/>
      <c r="C21" s="157"/>
      <c r="D21" s="157"/>
      <c r="E21" s="167"/>
      <c r="F21" s="167"/>
      <c r="G21" s="51">
        <f t="shared" si="1"/>
        <v>0</v>
      </c>
      <c r="H21" s="154">
        <f t="shared" si="0"/>
        <v>0</v>
      </c>
      <c r="I21" s="154"/>
    </row>
    <row r="22" spans="1:9" x14ac:dyDescent="0.25">
      <c r="A22" s="163" t="s">
        <v>58</v>
      </c>
      <c r="B22" s="163"/>
      <c r="C22" s="163"/>
      <c r="D22" s="163"/>
      <c r="E22" s="167"/>
      <c r="F22" s="167"/>
      <c r="G22" s="51">
        <f t="shared" si="1"/>
        <v>0</v>
      </c>
      <c r="H22" s="154">
        <f>E22</f>
        <v>0</v>
      </c>
      <c r="I22" s="154"/>
    </row>
    <row r="23" spans="1:9" x14ac:dyDescent="0.25">
      <c r="A23" s="163" t="s">
        <v>83</v>
      </c>
      <c r="B23" s="163"/>
      <c r="C23" s="163"/>
      <c r="D23" s="163"/>
      <c r="E23" s="167"/>
      <c r="F23" s="167"/>
      <c r="G23" s="51">
        <f t="shared" si="1"/>
        <v>0</v>
      </c>
      <c r="H23" s="154">
        <f t="shared" ref="H23:H28" si="2">E23+G23</f>
        <v>0</v>
      </c>
      <c r="I23" s="154"/>
    </row>
    <row r="24" spans="1:9" x14ac:dyDescent="0.25">
      <c r="A24" s="163" t="s">
        <v>59</v>
      </c>
      <c r="B24" s="163"/>
      <c r="C24" s="163"/>
      <c r="D24" s="163"/>
      <c r="E24" s="167"/>
      <c r="F24" s="167"/>
      <c r="G24" s="51">
        <f t="shared" si="1"/>
        <v>0</v>
      </c>
      <c r="H24" s="154">
        <f t="shared" si="2"/>
        <v>0</v>
      </c>
      <c r="I24" s="154"/>
    </row>
    <row r="25" spans="1:9" x14ac:dyDescent="0.25">
      <c r="A25" s="163" t="s">
        <v>60</v>
      </c>
      <c r="B25" s="163"/>
      <c r="C25" s="163"/>
      <c r="D25" s="163"/>
      <c r="E25" s="167"/>
      <c r="F25" s="167"/>
      <c r="G25" s="51">
        <f t="shared" si="1"/>
        <v>0</v>
      </c>
      <c r="H25" s="154">
        <f t="shared" si="2"/>
        <v>0</v>
      </c>
      <c r="I25" s="154"/>
    </row>
    <row r="26" spans="1:9" x14ac:dyDescent="0.25">
      <c r="A26" s="155" t="s">
        <v>61</v>
      </c>
      <c r="B26" s="156"/>
      <c r="C26" s="161"/>
      <c r="D26" s="162"/>
      <c r="E26" s="158"/>
      <c r="F26" s="159"/>
      <c r="G26" s="51">
        <f t="shared" si="1"/>
        <v>0</v>
      </c>
      <c r="H26" s="154">
        <f t="shared" si="2"/>
        <v>0</v>
      </c>
      <c r="I26" s="154"/>
    </row>
    <row r="27" spans="1:9" x14ac:dyDescent="0.25">
      <c r="A27" s="155" t="s">
        <v>61</v>
      </c>
      <c r="B27" s="156"/>
      <c r="C27" s="161"/>
      <c r="D27" s="162"/>
      <c r="E27" s="158"/>
      <c r="F27" s="159"/>
      <c r="G27" s="51">
        <f t="shared" si="1"/>
        <v>0</v>
      </c>
      <c r="H27" s="154">
        <f t="shared" si="2"/>
        <v>0</v>
      </c>
      <c r="I27" s="154"/>
    </row>
    <row r="28" spans="1:9" x14ac:dyDescent="0.25">
      <c r="A28" s="155" t="s">
        <v>61</v>
      </c>
      <c r="B28" s="156"/>
      <c r="C28" s="157"/>
      <c r="D28" s="157"/>
      <c r="E28" s="167"/>
      <c r="F28" s="167"/>
      <c r="G28" s="51">
        <f t="shared" si="1"/>
        <v>0</v>
      </c>
      <c r="H28" s="154">
        <f t="shared" si="2"/>
        <v>0</v>
      </c>
      <c r="I28" s="154"/>
    </row>
    <row r="29" spans="1:9" x14ac:dyDescent="0.25">
      <c r="A29" s="53"/>
      <c r="B29" s="54"/>
      <c r="C29" s="54"/>
      <c r="D29" s="54"/>
      <c r="E29" s="55"/>
      <c r="F29" s="56"/>
      <c r="G29" s="54"/>
      <c r="H29" s="56"/>
      <c r="I29" s="56"/>
    </row>
    <row r="30" spans="1:9" x14ac:dyDescent="0.25">
      <c r="A30" s="155" t="s">
        <v>62</v>
      </c>
      <c r="B30" s="164"/>
      <c r="C30" s="164"/>
      <c r="D30" s="156"/>
      <c r="E30" s="165">
        <f>SUM(E13:E28)</f>
        <v>0</v>
      </c>
      <c r="F30" s="165"/>
      <c r="G30" s="57">
        <f>SUM(G13:G28)</f>
        <v>0</v>
      </c>
      <c r="H30" s="166">
        <f>SUM(H13:I28)</f>
        <v>0</v>
      </c>
      <c r="I30" s="166"/>
    </row>
    <row r="31" spans="1:9" x14ac:dyDescent="0.25">
      <c r="A31" t="s">
        <v>23</v>
      </c>
      <c r="D31" s="39" t="s">
        <v>63</v>
      </c>
      <c r="E31" s="58"/>
    </row>
    <row r="32" spans="1:9" s="40" customFormat="1" ht="15.75" x14ac:dyDescent="0.25">
      <c r="A32" s="37"/>
      <c r="B32" s="37"/>
      <c r="C32" s="37"/>
      <c r="D32" s="37"/>
      <c r="E32" s="37"/>
      <c r="F32" s="37"/>
      <c r="G32" s="37"/>
      <c r="H32" s="37"/>
      <c r="I32" s="37"/>
    </row>
    <row r="33" spans="1:9" ht="7.5" customHeight="1" x14ac:dyDescent="0.25">
      <c r="A33" s="5"/>
      <c r="B33" s="6"/>
      <c r="C33" s="6"/>
      <c r="D33" s="6"/>
      <c r="E33" s="6"/>
      <c r="F33" s="6"/>
      <c r="G33" s="6"/>
      <c r="H33" s="6"/>
      <c r="I33" s="7"/>
    </row>
    <row r="34" spans="1:9" x14ac:dyDescent="0.25">
      <c r="A34" s="8" t="s">
        <v>6</v>
      </c>
      <c r="B34" s="174" t="str">
        <f>IF('Affidavit &amp; Summary'!B15="","",'Affidavit &amp; Summary'!B15)</f>
        <v>2016-0032</v>
      </c>
      <c r="C34" s="174"/>
      <c r="D34" s="174"/>
      <c r="E34" s="41" t="s">
        <v>7</v>
      </c>
      <c r="F34" s="124" t="str">
        <f>IF('Affidavit &amp; Summary'!G15="","",'Affidavit &amp; Summary'!G15)</f>
        <v xml:space="preserve">Protecting Privacy of Personal Information and the Reliable Operation of the Smart Grid in Ontario </v>
      </c>
      <c r="G34" s="124"/>
      <c r="H34" s="124"/>
      <c r="I34" s="175"/>
    </row>
    <row r="35" spans="1:9" ht="7.5" customHeight="1" x14ac:dyDescent="0.25">
      <c r="A35" s="10"/>
      <c r="B35" s="42"/>
      <c r="C35" s="42"/>
      <c r="D35" s="42"/>
      <c r="E35" s="42"/>
      <c r="F35" s="42"/>
      <c r="G35" s="42"/>
      <c r="H35" s="42"/>
      <c r="I35" s="43"/>
    </row>
    <row r="36" spans="1:9" ht="15" customHeight="1" x14ac:dyDescent="0.25">
      <c r="A36" s="8" t="s">
        <v>8</v>
      </c>
      <c r="B36" s="174" t="str">
        <f>IF('Affidavit &amp; Summary'!B17="","",'Affidavit &amp; Summary'!B17)</f>
        <v/>
      </c>
      <c r="C36" s="174"/>
      <c r="D36" s="174"/>
      <c r="E36" s="42"/>
      <c r="F36" s="42"/>
      <c r="G36" s="42"/>
      <c r="H36" s="42"/>
      <c r="I36" s="43"/>
    </row>
    <row r="37" spans="1:9" ht="7.5" customHeight="1" x14ac:dyDescent="0.25">
      <c r="A37" s="44"/>
      <c r="B37" s="45"/>
      <c r="C37" s="45"/>
      <c r="D37" s="45"/>
      <c r="E37" s="21"/>
      <c r="F37" s="21"/>
      <c r="G37" s="21"/>
      <c r="H37" s="21"/>
      <c r="I37" s="46"/>
    </row>
    <row r="38" spans="1:9" ht="15" customHeight="1" x14ac:dyDescent="0.25">
      <c r="A38" s="47"/>
      <c r="B38" s="47"/>
      <c r="C38" s="47"/>
      <c r="D38" s="47"/>
      <c r="E38" s="47"/>
      <c r="F38" s="47"/>
      <c r="G38" s="47"/>
      <c r="H38" s="47"/>
      <c r="I38" s="47"/>
    </row>
    <row r="39" spans="1:9" s="25" customFormat="1" ht="15.75" x14ac:dyDescent="0.25">
      <c r="A39" s="172" t="s">
        <v>78</v>
      </c>
      <c r="B39" s="172"/>
      <c r="C39" s="172"/>
      <c r="D39" s="172"/>
      <c r="E39" s="172"/>
      <c r="F39" s="173"/>
      <c r="G39" s="173"/>
      <c r="H39" s="173"/>
      <c r="I39" s="173"/>
    </row>
    <row r="40" spans="1:9" ht="15" customHeight="1" x14ac:dyDescent="0.25">
      <c r="A40" s="13"/>
      <c r="B40" s="13"/>
      <c r="C40" s="13"/>
      <c r="D40" s="13"/>
      <c r="E40" s="13"/>
      <c r="F40" s="13"/>
      <c r="G40" s="13"/>
      <c r="H40" s="13"/>
      <c r="I40" s="13"/>
    </row>
    <row r="41" spans="1:9" ht="15" customHeight="1" x14ac:dyDescent="0.25">
      <c r="A41" s="13"/>
      <c r="B41" s="13"/>
      <c r="C41" s="13"/>
      <c r="D41" s="13"/>
      <c r="E41" s="13"/>
      <c r="F41" s="13"/>
      <c r="G41" s="168" t="s">
        <v>11</v>
      </c>
      <c r="H41" s="169"/>
      <c r="I41" s="91">
        <f>'Affidavit &amp; Summary'!I19</f>
        <v>0</v>
      </c>
    </row>
    <row r="43" spans="1:9" x14ac:dyDescent="0.25">
      <c r="A43" s="170"/>
      <c r="B43" s="170"/>
      <c r="C43" s="170"/>
      <c r="D43" s="170"/>
      <c r="E43" s="171" t="s">
        <v>50</v>
      </c>
      <c r="F43" s="171"/>
      <c r="G43" s="50" t="s">
        <v>32</v>
      </c>
      <c r="H43" s="171" t="s">
        <v>43</v>
      </c>
      <c r="I43" s="171"/>
    </row>
    <row r="44" spans="1:9" x14ac:dyDescent="0.25">
      <c r="A44" s="163" t="s">
        <v>81</v>
      </c>
      <c r="B44" s="163"/>
      <c r="C44" s="163"/>
      <c r="D44" s="163"/>
      <c r="E44" s="167"/>
      <c r="F44" s="167"/>
      <c r="G44" s="51">
        <f>E44*I$41</f>
        <v>0</v>
      </c>
      <c r="H44" s="154">
        <f t="shared" ref="H44:H52" si="3">E44+G44</f>
        <v>0</v>
      </c>
      <c r="I44" s="154"/>
    </row>
    <row r="45" spans="1:9" x14ac:dyDescent="0.25">
      <c r="A45" s="163" t="s">
        <v>51</v>
      </c>
      <c r="B45" s="163"/>
      <c r="C45" s="163"/>
      <c r="D45" s="163"/>
      <c r="E45" s="167"/>
      <c r="F45" s="167"/>
      <c r="G45" s="51">
        <f t="shared" ref="G45:G59" si="4">E45*I$41</f>
        <v>0</v>
      </c>
      <c r="H45" s="154">
        <f t="shared" si="3"/>
        <v>0</v>
      </c>
      <c r="I45" s="154"/>
    </row>
    <row r="46" spans="1:9" x14ac:dyDescent="0.25">
      <c r="A46" s="163" t="s">
        <v>52</v>
      </c>
      <c r="B46" s="163"/>
      <c r="C46" s="163"/>
      <c r="D46" s="163"/>
      <c r="E46" s="167"/>
      <c r="F46" s="167"/>
      <c r="G46" s="51">
        <f t="shared" si="4"/>
        <v>0</v>
      </c>
      <c r="H46" s="154">
        <f t="shared" si="3"/>
        <v>0</v>
      </c>
      <c r="I46" s="154"/>
    </row>
    <row r="47" spans="1:9" x14ac:dyDescent="0.25">
      <c r="A47" s="163" t="s">
        <v>82</v>
      </c>
      <c r="B47" s="163"/>
      <c r="C47" s="163"/>
      <c r="D47" s="163"/>
      <c r="E47" s="167"/>
      <c r="F47" s="167"/>
      <c r="G47" s="51">
        <f t="shared" si="4"/>
        <v>0</v>
      </c>
      <c r="H47" s="154">
        <f t="shared" si="3"/>
        <v>0</v>
      </c>
      <c r="I47" s="154"/>
    </row>
    <row r="48" spans="1:9" x14ac:dyDescent="0.25">
      <c r="A48" s="163" t="s">
        <v>53</v>
      </c>
      <c r="B48" s="163"/>
      <c r="C48" s="163"/>
      <c r="D48" s="163"/>
      <c r="E48" s="167"/>
      <c r="F48" s="167"/>
      <c r="G48" s="51">
        <f t="shared" si="4"/>
        <v>0</v>
      </c>
      <c r="H48" s="154">
        <f t="shared" si="3"/>
        <v>0</v>
      </c>
      <c r="I48" s="154"/>
    </row>
    <row r="49" spans="1:9" x14ac:dyDescent="0.25">
      <c r="A49" s="163" t="s">
        <v>54</v>
      </c>
      <c r="B49" s="163"/>
      <c r="C49" s="163"/>
      <c r="D49" s="163"/>
      <c r="E49" s="167"/>
      <c r="F49" s="167"/>
      <c r="G49" s="51">
        <f t="shared" si="4"/>
        <v>0</v>
      </c>
      <c r="H49" s="154">
        <f t="shared" si="3"/>
        <v>0</v>
      </c>
      <c r="I49" s="154"/>
    </row>
    <row r="50" spans="1:9" x14ac:dyDescent="0.25">
      <c r="A50" s="163" t="s">
        <v>55</v>
      </c>
      <c r="B50" s="163"/>
      <c r="C50" s="163"/>
      <c r="D50" s="163"/>
      <c r="E50" s="167"/>
      <c r="F50" s="167"/>
      <c r="G50" s="51">
        <f t="shared" si="4"/>
        <v>0</v>
      </c>
      <c r="H50" s="154">
        <f t="shared" si="3"/>
        <v>0</v>
      </c>
      <c r="I50" s="154"/>
    </row>
    <row r="51" spans="1:9" x14ac:dyDescent="0.25">
      <c r="A51" s="163" t="s">
        <v>56</v>
      </c>
      <c r="B51" s="163"/>
      <c r="C51" s="163"/>
      <c r="D51" s="163"/>
      <c r="E51" s="167"/>
      <c r="F51" s="167"/>
      <c r="G51" s="51">
        <f t="shared" si="4"/>
        <v>0</v>
      </c>
      <c r="H51" s="154">
        <f t="shared" si="3"/>
        <v>0</v>
      </c>
      <c r="I51" s="154"/>
    </row>
    <row r="52" spans="1:9" x14ac:dyDescent="0.25">
      <c r="A52" s="52" t="s">
        <v>57</v>
      </c>
      <c r="B52" s="52"/>
      <c r="C52" s="157"/>
      <c r="D52" s="157"/>
      <c r="E52" s="167"/>
      <c r="F52" s="167"/>
      <c r="G52" s="51">
        <f t="shared" si="4"/>
        <v>0</v>
      </c>
      <c r="H52" s="154">
        <f t="shared" si="3"/>
        <v>0</v>
      </c>
      <c r="I52" s="154"/>
    </row>
    <row r="53" spans="1:9" x14ac:dyDescent="0.25">
      <c r="A53" s="163" t="s">
        <v>58</v>
      </c>
      <c r="B53" s="163"/>
      <c r="C53" s="163"/>
      <c r="D53" s="163"/>
      <c r="E53" s="167"/>
      <c r="F53" s="167"/>
      <c r="G53" s="51">
        <f t="shared" si="4"/>
        <v>0</v>
      </c>
      <c r="H53" s="154">
        <f>E53</f>
        <v>0</v>
      </c>
      <c r="I53" s="154"/>
    </row>
    <row r="54" spans="1:9" x14ac:dyDescent="0.25">
      <c r="A54" s="163" t="s">
        <v>83</v>
      </c>
      <c r="B54" s="163"/>
      <c r="C54" s="163"/>
      <c r="D54" s="163"/>
      <c r="E54" s="167"/>
      <c r="F54" s="167"/>
      <c r="G54" s="51">
        <f t="shared" si="4"/>
        <v>0</v>
      </c>
      <c r="H54" s="154">
        <f t="shared" ref="H54:H59" si="5">E54+G54</f>
        <v>0</v>
      </c>
      <c r="I54" s="154"/>
    </row>
    <row r="55" spans="1:9" x14ac:dyDescent="0.25">
      <c r="A55" s="163" t="s">
        <v>59</v>
      </c>
      <c r="B55" s="163"/>
      <c r="C55" s="163"/>
      <c r="D55" s="163"/>
      <c r="E55" s="167"/>
      <c r="F55" s="167"/>
      <c r="G55" s="51">
        <f t="shared" si="4"/>
        <v>0</v>
      </c>
      <c r="H55" s="154">
        <f t="shared" si="5"/>
        <v>0</v>
      </c>
      <c r="I55" s="154"/>
    </row>
    <row r="56" spans="1:9" x14ac:dyDescent="0.25">
      <c r="A56" s="163" t="s">
        <v>60</v>
      </c>
      <c r="B56" s="163"/>
      <c r="C56" s="163"/>
      <c r="D56" s="163"/>
      <c r="E56" s="167"/>
      <c r="F56" s="167"/>
      <c r="G56" s="51">
        <f t="shared" si="4"/>
        <v>0</v>
      </c>
      <c r="H56" s="154">
        <f t="shared" si="5"/>
        <v>0</v>
      </c>
      <c r="I56" s="154"/>
    </row>
    <row r="57" spans="1:9" x14ac:dyDescent="0.25">
      <c r="A57" s="155" t="s">
        <v>61</v>
      </c>
      <c r="B57" s="156"/>
      <c r="C57" s="161"/>
      <c r="D57" s="162"/>
      <c r="E57" s="158"/>
      <c r="F57" s="159"/>
      <c r="G57" s="51">
        <f t="shared" si="4"/>
        <v>0</v>
      </c>
      <c r="H57" s="154">
        <f t="shared" si="5"/>
        <v>0</v>
      </c>
      <c r="I57" s="154"/>
    </row>
    <row r="58" spans="1:9" x14ac:dyDescent="0.25">
      <c r="A58" s="155" t="s">
        <v>61</v>
      </c>
      <c r="B58" s="156"/>
      <c r="C58" s="161"/>
      <c r="D58" s="162"/>
      <c r="E58" s="158"/>
      <c r="F58" s="159"/>
      <c r="G58" s="51">
        <f t="shared" si="4"/>
        <v>0</v>
      </c>
      <c r="H58" s="154">
        <f t="shared" si="5"/>
        <v>0</v>
      </c>
      <c r="I58" s="154"/>
    </row>
    <row r="59" spans="1:9" x14ac:dyDescent="0.25">
      <c r="A59" s="155" t="s">
        <v>61</v>
      </c>
      <c r="B59" s="156"/>
      <c r="C59" s="157"/>
      <c r="D59" s="157"/>
      <c r="E59" s="167"/>
      <c r="F59" s="167"/>
      <c r="G59" s="51">
        <f t="shared" si="4"/>
        <v>0</v>
      </c>
      <c r="H59" s="154">
        <f t="shared" si="5"/>
        <v>0</v>
      </c>
      <c r="I59" s="154"/>
    </row>
    <row r="60" spans="1:9" x14ac:dyDescent="0.25">
      <c r="A60" s="53"/>
      <c r="B60" s="54"/>
      <c r="C60" s="54"/>
      <c r="D60" s="54"/>
      <c r="E60" s="55"/>
      <c r="F60" s="56"/>
      <c r="G60" s="54"/>
      <c r="H60" s="56"/>
      <c r="I60" s="56"/>
    </row>
    <row r="61" spans="1:9" x14ac:dyDescent="0.25">
      <c r="A61" s="155" t="s">
        <v>62</v>
      </c>
      <c r="B61" s="164"/>
      <c r="C61" s="164"/>
      <c r="D61" s="156"/>
      <c r="E61" s="165">
        <f>SUM(E44:E59)</f>
        <v>0</v>
      </c>
      <c r="F61" s="165"/>
      <c r="G61" s="57">
        <f>SUM(G44:G59)</f>
        <v>0</v>
      </c>
      <c r="H61" s="166">
        <f>SUM(H44:I59)</f>
        <v>0</v>
      </c>
      <c r="I61" s="166"/>
    </row>
    <row r="62" spans="1:9" x14ac:dyDescent="0.25">
      <c r="A62" t="s">
        <v>23</v>
      </c>
      <c r="D62" s="39" t="s">
        <v>64</v>
      </c>
      <c r="E62" s="59"/>
    </row>
    <row r="63" spans="1:9" s="40" customFormat="1" ht="15.75" x14ac:dyDescent="0.25">
      <c r="A63" s="37"/>
      <c r="B63" s="37"/>
      <c r="C63" s="37"/>
      <c r="D63" s="37"/>
      <c r="E63" s="37"/>
      <c r="F63" s="37"/>
      <c r="G63" s="37"/>
      <c r="H63" s="37"/>
      <c r="I63" s="37"/>
    </row>
    <row r="64" spans="1:9" ht="7.5" customHeight="1" x14ac:dyDescent="0.25">
      <c r="A64" s="5"/>
      <c r="B64" s="6"/>
      <c r="C64" s="6"/>
      <c r="D64" s="6"/>
      <c r="E64" s="6"/>
      <c r="F64" s="6"/>
      <c r="G64" s="6"/>
      <c r="H64" s="6"/>
      <c r="I64" s="7"/>
    </row>
    <row r="65" spans="1:9" x14ac:dyDescent="0.25">
      <c r="A65" s="8" t="s">
        <v>6</v>
      </c>
      <c r="B65" s="174" t="str">
        <f>IF('Affidavit &amp; Summary'!B15="","",'Affidavit &amp; Summary'!B15)</f>
        <v>2016-0032</v>
      </c>
      <c r="C65" s="174"/>
      <c r="D65" s="174"/>
      <c r="E65" s="9" t="s">
        <v>7</v>
      </c>
      <c r="F65" s="124" t="str">
        <f>IF('Affidavit &amp; Summary'!G15="","",'Affidavit &amp; Summary'!G15)</f>
        <v xml:space="preserve">Protecting Privacy of Personal Information and the Reliable Operation of the Smart Grid in Ontario </v>
      </c>
      <c r="G65" s="124"/>
      <c r="H65" s="124"/>
      <c r="I65" s="175"/>
    </row>
    <row r="66" spans="1:9" ht="7.5" customHeight="1" x14ac:dyDescent="0.25">
      <c r="A66" s="10"/>
      <c r="B66" s="11"/>
      <c r="C66" s="11"/>
      <c r="D66" s="11"/>
      <c r="E66" s="11"/>
      <c r="F66" s="11"/>
      <c r="G66" s="11"/>
      <c r="H66" s="11"/>
      <c r="I66" s="12"/>
    </row>
    <row r="67" spans="1:9" ht="15" customHeight="1" x14ac:dyDescent="0.25">
      <c r="A67" s="8" t="s">
        <v>8</v>
      </c>
      <c r="B67" s="174" t="str">
        <f>IF('Affidavit &amp; Summary'!B17="","",'Affidavit &amp; Summary'!B17)</f>
        <v/>
      </c>
      <c r="C67" s="174"/>
      <c r="D67" s="174"/>
      <c r="E67" s="11"/>
      <c r="F67" s="11" t="s">
        <v>23</v>
      </c>
      <c r="G67" s="11"/>
      <c r="H67" s="11"/>
      <c r="I67" s="12"/>
    </row>
    <row r="68" spans="1:9" ht="7.5" customHeight="1" x14ac:dyDescent="0.25">
      <c r="A68" s="44"/>
      <c r="B68" s="45"/>
      <c r="C68" s="45"/>
      <c r="D68" s="45"/>
      <c r="E68" s="21"/>
      <c r="F68" s="21"/>
      <c r="G68" s="21"/>
      <c r="H68" s="21"/>
      <c r="I68" s="46"/>
    </row>
    <row r="69" spans="1:9" ht="15" customHeight="1" x14ac:dyDescent="0.25">
      <c r="A69" s="47"/>
      <c r="B69" s="47"/>
      <c r="C69" s="47" t="s">
        <v>23</v>
      </c>
      <c r="D69" s="47"/>
      <c r="E69" s="47"/>
      <c r="F69" s="47"/>
      <c r="G69" s="47"/>
      <c r="H69" s="47"/>
      <c r="I69" s="47"/>
    </row>
    <row r="70" spans="1:9" s="25" customFormat="1" ht="15.75" x14ac:dyDescent="0.25">
      <c r="A70" s="172" t="s">
        <v>78</v>
      </c>
      <c r="B70" s="172"/>
      <c r="C70" s="172"/>
      <c r="D70" s="172"/>
      <c r="E70" s="172"/>
      <c r="F70" s="173"/>
      <c r="G70" s="173"/>
      <c r="H70" s="173"/>
      <c r="I70" s="173"/>
    </row>
    <row r="71" spans="1:9" ht="15" customHeight="1" x14ac:dyDescent="0.25">
      <c r="A71" s="13"/>
      <c r="B71" s="13"/>
      <c r="C71" s="13"/>
      <c r="D71" s="13"/>
      <c r="E71" s="13"/>
      <c r="F71" s="13"/>
      <c r="G71" s="13"/>
      <c r="H71" s="13"/>
      <c r="I71" s="13"/>
    </row>
    <row r="72" spans="1:9" ht="15" customHeight="1" x14ac:dyDescent="0.25">
      <c r="A72" s="13"/>
      <c r="B72" s="13"/>
      <c r="C72" s="13"/>
      <c r="D72" s="13"/>
      <c r="E72" s="13"/>
      <c r="F72" s="13"/>
      <c r="G72" s="168" t="s">
        <v>11</v>
      </c>
      <c r="H72" s="169"/>
      <c r="I72" s="91">
        <f>'Affidavit &amp; Summary'!I19</f>
        <v>0</v>
      </c>
    </row>
    <row r="74" spans="1:9" x14ac:dyDescent="0.25">
      <c r="A74" s="170"/>
      <c r="B74" s="170"/>
      <c r="C74" s="170"/>
      <c r="D74" s="170"/>
      <c r="E74" s="171" t="s">
        <v>50</v>
      </c>
      <c r="F74" s="171"/>
      <c r="G74" s="50" t="s">
        <v>32</v>
      </c>
      <c r="H74" s="171" t="s">
        <v>43</v>
      </c>
      <c r="I74" s="171"/>
    </row>
    <row r="75" spans="1:9" x14ac:dyDescent="0.25">
      <c r="A75" s="163" t="s">
        <v>81</v>
      </c>
      <c r="B75" s="163"/>
      <c r="C75" s="163"/>
      <c r="D75" s="163"/>
      <c r="E75" s="167"/>
      <c r="F75" s="167"/>
      <c r="G75" s="51">
        <f>E75*I$72</f>
        <v>0</v>
      </c>
      <c r="H75" s="154">
        <f t="shared" ref="H75:H83" si="6">E75+G75</f>
        <v>0</v>
      </c>
      <c r="I75" s="154"/>
    </row>
    <row r="76" spans="1:9" x14ac:dyDescent="0.25">
      <c r="A76" s="163" t="s">
        <v>51</v>
      </c>
      <c r="B76" s="163"/>
      <c r="C76" s="163"/>
      <c r="D76" s="163"/>
      <c r="E76" s="167"/>
      <c r="F76" s="167"/>
      <c r="G76" s="51">
        <f t="shared" ref="G76:G90" si="7">E76*I$72</f>
        <v>0</v>
      </c>
      <c r="H76" s="154">
        <f t="shared" si="6"/>
        <v>0</v>
      </c>
      <c r="I76" s="154"/>
    </row>
    <row r="77" spans="1:9" x14ac:dyDescent="0.25">
      <c r="A77" s="163" t="s">
        <v>52</v>
      </c>
      <c r="B77" s="163"/>
      <c r="C77" s="163"/>
      <c r="D77" s="163"/>
      <c r="E77" s="167"/>
      <c r="F77" s="167"/>
      <c r="G77" s="51">
        <f t="shared" si="7"/>
        <v>0</v>
      </c>
      <c r="H77" s="154">
        <f t="shared" si="6"/>
        <v>0</v>
      </c>
      <c r="I77" s="154"/>
    </row>
    <row r="78" spans="1:9" x14ac:dyDescent="0.25">
      <c r="A78" s="163" t="s">
        <v>82</v>
      </c>
      <c r="B78" s="163"/>
      <c r="C78" s="163"/>
      <c r="D78" s="163"/>
      <c r="E78" s="167"/>
      <c r="F78" s="167"/>
      <c r="G78" s="51">
        <f t="shared" si="7"/>
        <v>0</v>
      </c>
      <c r="H78" s="154">
        <f t="shared" si="6"/>
        <v>0</v>
      </c>
      <c r="I78" s="154"/>
    </row>
    <row r="79" spans="1:9" x14ac:dyDescent="0.25">
      <c r="A79" s="163" t="s">
        <v>53</v>
      </c>
      <c r="B79" s="163"/>
      <c r="C79" s="163"/>
      <c r="D79" s="163"/>
      <c r="E79" s="167"/>
      <c r="F79" s="167"/>
      <c r="G79" s="51">
        <f t="shared" si="7"/>
        <v>0</v>
      </c>
      <c r="H79" s="154">
        <f t="shared" si="6"/>
        <v>0</v>
      </c>
      <c r="I79" s="154"/>
    </row>
    <row r="80" spans="1:9" x14ac:dyDescent="0.25">
      <c r="A80" s="163" t="s">
        <v>54</v>
      </c>
      <c r="B80" s="163"/>
      <c r="C80" s="163"/>
      <c r="D80" s="163"/>
      <c r="E80" s="167"/>
      <c r="F80" s="167"/>
      <c r="G80" s="51">
        <f t="shared" si="7"/>
        <v>0</v>
      </c>
      <c r="H80" s="154">
        <f t="shared" si="6"/>
        <v>0</v>
      </c>
      <c r="I80" s="154"/>
    </row>
    <row r="81" spans="1:9" x14ac:dyDescent="0.25">
      <c r="A81" s="163" t="s">
        <v>55</v>
      </c>
      <c r="B81" s="163"/>
      <c r="C81" s="163"/>
      <c r="D81" s="163"/>
      <c r="E81" s="167"/>
      <c r="F81" s="167"/>
      <c r="G81" s="51">
        <f t="shared" si="7"/>
        <v>0</v>
      </c>
      <c r="H81" s="154">
        <f t="shared" si="6"/>
        <v>0</v>
      </c>
      <c r="I81" s="154"/>
    </row>
    <row r="82" spans="1:9" x14ac:dyDescent="0.25">
      <c r="A82" s="163" t="s">
        <v>56</v>
      </c>
      <c r="B82" s="163"/>
      <c r="C82" s="163"/>
      <c r="D82" s="163"/>
      <c r="E82" s="167"/>
      <c r="F82" s="167"/>
      <c r="G82" s="51">
        <f t="shared" si="7"/>
        <v>0</v>
      </c>
      <c r="H82" s="154">
        <f t="shared" si="6"/>
        <v>0</v>
      </c>
      <c r="I82" s="154"/>
    </row>
    <row r="83" spans="1:9" x14ac:dyDescent="0.25">
      <c r="A83" s="52" t="s">
        <v>57</v>
      </c>
      <c r="B83" s="52"/>
      <c r="C83" s="157"/>
      <c r="D83" s="157"/>
      <c r="E83" s="167"/>
      <c r="F83" s="167"/>
      <c r="G83" s="51">
        <f t="shared" si="7"/>
        <v>0</v>
      </c>
      <c r="H83" s="154">
        <f t="shared" si="6"/>
        <v>0</v>
      </c>
      <c r="I83" s="154"/>
    </row>
    <row r="84" spans="1:9" x14ac:dyDescent="0.25">
      <c r="A84" s="163" t="s">
        <v>58</v>
      </c>
      <c r="B84" s="163"/>
      <c r="C84" s="163"/>
      <c r="D84" s="163"/>
      <c r="E84" s="167"/>
      <c r="F84" s="167"/>
      <c r="G84" s="51">
        <f t="shared" si="7"/>
        <v>0</v>
      </c>
      <c r="H84" s="154">
        <f>E84</f>
        <v>0</v>
      </c>
      <c r="I84" s="154"/>
    </row>
    <row r="85" spans="1:9" x14ac:dyDescent="0.25">
      <c r="A85" s="163" t="s">
        <v>83</v>
      </c>
      <c r="B85" s="163"/>
      <c r="C85" s="163"/>
      <c r="D85" s="163"/>
      <c r="E85" s="167"/>
      <c r="F85" s="167"/>
      <c r="G85" s="51">
        <f t="shared" si="7"/>
        <v>0</v>
      </c>
      <c r="H85" s="154">
        <f t="shared" ref="H85:H90" si="8">E85+G85</f>
        <v>0</v>
      </c>
      <c r="I85" s="154"/>
    </row>
    <row r="86" spans="1:9" x14ac:dyDescent="0.25">
      <c r="A86" s="163" t="s">
        <v>59</v>
      </c>
      <c r="B86" s="163"/>
      <c r="C86" s="163"/>
      <c r="D86" s="163"/>
      <c r="E86" s="167"/>
      <c r="F86" s="167"/>
      <c r="G86" s="51">
        <f t="shared" si="7"/>
        <v>0</v>
      </c>
      <c r="H86" s="154">
        <f t="shared" si="8"/>
        <v>0</v>
      </c>
      <c r="I86" s="154"/>
    </row>
    <row r="87" spans="1:9" x14ac:dyDescent="0.25">
      <c r="A87" s="163" t="s">
        <v>60</v>
      </c>
      <c r="B87" s="163"/>
      <c r="C87" s="163"/>
      <c r="D87" s="163"/>
      <c r="E87" s="167"/>
      <c r="F87" s="167"/>
      <c r="G87" s="51">
        <f t="shared" si="7"/>
        <v>0</v>
      </c>
      <c r="H87" s="154">
        <f t="shared" si="8"/>
        <v>0</v>
      </c>
      <c r="I87" s="154"/>
    </row>
    <row r="88" spans="1:9" x14ac:dyDescent="0.25">
      <c r="A88" s="155" t="s">
        <v>61</v>
      </c>
      <c r="B88" s="156"/>
      <c r="C88" s="161"/>
      <c r="D88" s="162"/>
      <c r="E88" s="158"/>
      <c r="F88" s="159"/>
      <c r="G88" s="51">
        <f t="shared" si="7"/>
        <v>0</v>
      </c>
      <c r="H88" s="154">
        <f t="shared" si="8"/>
        <v>0</v>
      </c>
      <c r="I88" s="154"/>
    </row>
    <row r="89" spans="1:9" x14ac:dyDescent="0.25">
      <c r="A89" s="155" t="s">
        <v>61</v>
      </c>
      <c r="B89" s="156"/>
      <c r="C89" s="161"/>
      <c r="D89" s="162"/>
      <c r="E89" s="158"/>
      <c r="F89" s="159"/>
      <c r="G89" s="51">
        <f t="shared" si="7"/>
        <v>0</v>
      </c>
      <c r="H89" s="154">
        <f t="shared" si="8"/>
        <v>0</v>
      </c>
      <c r="I89" s="154"/>
    </row>
    <row r="90" spans="1:9" x14ac:dyDescent="0.25">
      <c r="A90" s="155" t="s">
        <v>61</v>
      </c>
      <c r="B90" s="156"/>
      <c r="C90" s="157"/>
      <c r="D90" s="157"/>
      <c r="E90" s="167"/>
      <c r="F90" s="167"/>
      <c r="G90" s="51">
        <f t="shared" si="7"/>
        <v>0</v>
      </c>
      <c r="H90" s="154">
        <f t="shared" si="8"/>
        <v>0</v>
      </c>
      <c r="I90" s="154"/>
    </row>
    <row r="91" spans="1:9" x14ac:dyDescent="0.25">
      <c r="A91" s="53"/>
      <c r="B91" s="54"/>
      <c r="C91" s="54"/>
      <c r="D91" s="54"/>
      <c r="E91" s="55"/>
      <c r="F91" s="56"/>
      <c r="G91" s="54"/>
      <c r="H91" s="56"/>
      <c r="I91" s="56"/>
    </row>
    <row r="92" spans="1:9" x14ac:dyDescent="0.25">
      <c r="A92" s="155" t="s">
        <v>62</v>
      </c>
      <c r="B92" s="164"/>
      <c r="C92" s="164"/>
      <c r="D92" s="156"/>
      <c r="E92" s="165">
        <f>SUM(E75:E90)</f>
        <v>0</v>
      </c>
      <c r="F92" s="165"/>
      <c r="G92" s="57">
        <f>SUM(G75:G90)</f>
        <v>0</v>
      </c>
      <c r="H92" s="166">
        <f>SUM(H75:I90)</f>
        <v>0</v>
      </c>
      <c r="I92" s="166"/>
    </row>
    <row r="93" spans="1:9" x14ac:dyDescent="0.25">
      <c r="A93" t="s">
        <v>23</v>
      </c>
      <c r="D93" s="39" t="s">
        <v>65</v>
      </c>
      <c r="E93" s="59"/>
    </row>
    <row r="95" spans="1:9" s="40" customFormat="1" ht="15.75" x14ac:dyDescent="0.25">
      <c r="A95" s="37"/>
      <c r="B95" s="37"/>
      <c r="C95" s="37"/>
      <c r="D95" s="37"/>
      <c r="E95" s="37"/>
      <c r="F95" s="37"/>
      <c r="G95" s="37"/>
      <c r="H95" s="37"/>
      <c r="I95" s="37"/>
    </row>
    <row r="96" spans="1:9" ht="7.5" customHeight="1" x14ac:dyDescent="0.25">
      <c r="A96" s="5"/>
      <c r="B96" s="6"/>
      <c r="C96" s="6"/>
      <c r="D96" s="6"/>
      <c r="E96" s="6"/>
      <c r="F96" s="6"/>
      <c r="G96" s="6"/>
      <c r="H96" s="6"/>
      <c r="I96" s="7"/>
    </row>
    <row r="97" spans="1:9" x14ac:dyDescent="0.25">
      <c r="A97" s="8" t="s">
        <v>6</v>
      </c>
      <c r="B97" s="174" t="str">
        <f>IF('Affidavit &amp; Summary'!B15="","",'Affidavit &amp; Summary'!B15)</f>
        <v>2016-0032</v>
      </c>
      <c r="C97" s="174"/>
      <c r="D97" s="174"/>
      <c r="E97" s="9" t="s">
        <v>7</v>
      </c>
      <c r="F97" s="124" t="str">
        <f>IF('Affidavit &amp; Summary'!G15="","",'Affidavit &amp; Summary'!G15)</f>
        <v xml:space="preserve">Protecting Privacy of Personal Information and the Reliable Operation of the Smart Grid in Ontario </v>
      </c>
      <c r="G97" s="124"/>
      <c r="H97" s="124"/>
      <c r="I97" s="175"/>
    </row>
    <row r="98" spans="1:9" ht="7.5" customHeight="1" x14ac:dyDescent="0.25">
      <c r="A98" s="10"/>
      <c r="B98" s="11"/>
      <c r="C98" s="11"/>
      <c r="D98" s="11"/>
      <c r="E98" s="11"/>
      <c r="F98" s="11"/>
      <c r="G98" s="11"/>
      <c r="H98" s="11"/>
      <c r="I98" s="12"/>
    </row>
    <row r="99" spans="1:9" ht="15" customHeight="1" x14ac:dyDescent="0.25">
      <c r="A99" s="8" t="s">
        <v>8</v>
      </c>
      <c r="B99" s="174" t="str">
        <f>IF('Affidavit &amp; Summary'!B17="","",'Affidavit &amp; Summary'!B17)</f>
        <v/>
      </c>
      <c r="C99" s="174"/>
      <c r="D99" s="174"/>
      <c r="E99" s="11"/>
      <c r="F99" s="11"/>
      <c r="G99" s="11"/>
      <c r="H99" s="11"/>
      <c r="I99" s="12"/>
    </row>
    <row r="100" spans="1:9" ht="7.5" customHeight="1" x14ac:dyDescent="0.25">
      <c r="A100" s="44"/>
      <c r="B100" s="45"/>
      <c r="C100" s="45"/>
      <c r="D100" s="45"/>
      <c r="E100" s="21"/>
      <c r="F100" s="21"/>
      <c r="G100" s="21"/>
      <c r="H100" s="21"/>
      <c r="I100" s="46"/>
    </row>
    <row r="102" spans="1:9" s="25" customFormat="1" ht="15.75" x14ac:dyDescent="0.25">
      <c r="A102" s="172" t="s">
        <v>78</v>
      </c>
      <c r="B102" s="172"/>
      <c r="C102" s="172"/>
      <c r="D102" s="172"/>
      <c r="E102" s="172"/>
      <c r="F102" s="173"/>
      <c r="G102" s="173"/>
      <c r="H102" s="173"/>
      <c r="I102" s="173"/>
    </row>
    <row r="103" spans="1:9" ht="15" customHeight="1" x14ac:dyDescent="0.25">
      <c r="A103" s="13"/>
      <c r="B103" s="13"/>
      <c r="C103" s="13"/>
      <c r="D103" s="13"/>
      <c r="E103" s="13"/>
      <c r="F103" s="13"/>
      <c r="G103" s="13"/>
      <c r="H103" s="13"/>
      <c r="I103" s="13"/>
    </row>
    <row r="104" spans="1:9" ht="15" customHeight="1" x14ac:dyDescent="0.25">
      <c r="A104" s="13"/>
      <c r="B104" s="13"/>
      <c r="C104" s="13"/>
      <c r="D104" s="13"/>
      <c r="E104" s="13"/>
      <c r="F104" s="13"/>
      <c r="G104" s="168" t="s">
        <v>11</v>
      </c>
      <c r="H104" s="169"/>
      <c r="I104" s="91">
        <f>'Affidavit &amp; Summary'!I19</f>
        <v>0</v>
      </c>
    </row>
    <row r="106" spans="1:9" x14ac:dyDescent="0.25">
      <c r="A106" s="170"/>
      <c r="B106" s="170"/>
      <c r="C106" s="170"/>
      <c r="D106" s="170"/>
      <c r="E106" s="171" t="s">
        <v>50</v>
      </c>
      <c r="F106" s="171"/>
      <c r="G106" s="50" t="s">
        <v>32</v>
      </c>
      <c r="H106" s="171" t="s">
        <v>43</v>
      </c>
      <c r="I106" s="171"/>
    </row>
    <row r="107" spans="1:9" x14ac:dyDescent="0.25">
      <c r="A107" s="163" t="s">
        <v>81</v>
      </c>
      <c r="B107" s="163"/>
      <c r="C107" s="163"/>
      <c r="D107" s="163"/>
      <c r="E107" s="167"/>
      <c r="F107" s="167"/>
      <c r="G107" s="51">
        <f>E107*I$104</f>
        <v>0</v>
      </c>
      <c r="H107" s="154">
        <f t="shared" ref="H107:H115" si="9">E107+G107</f>
        <v>0</v>
      </c>
      <c r="I107" s="154"/>
    </row>
    <row r="108" spans="1:9" x14ac:dyDescent="0.25">
      <c r="A108" s="163" t="s">
        <v>51</v>
      </c>
      <c r="B108" s="163"/>
      <c r="C108" s="163"/>
      <c r="D108" s="163"/>
      <c r="E108" s="167"/>
      <c r="F108" s="167"/>
      <c r="G108" s="51">
        <f t="shared" ref="G108:G122" si="10">E108*I$104</f>
        <v>0</v>
      </c>
      <c r="H108" s="154">
        <f t="shared" si="9"/>
        <v>0</v>
      </c>
      <c r="I108" s="154"/>
    </row>
    <row r="109" spans="1:9" x14ac:dyDescent="0.25">
      <c r="A109" s="163" t="s">
        <v>52</v>
      </c>
      <c r="B109" s="163"/>
      <c r="C109" s="163"/>
      <c r="D109" s="163"/>
      <c r="E109" s="167"/>
      <c r="F109" s="167"/>
      <c r="G109" s="51">
        <f t="shared" si="10"/>
        <v>0</v>
      </c>
      <c r="H109" s="154">
        <f t="shared" si="9"/>
        <v>0</v>
      </c>
      <c r="I109" s="154"/>
    </row>
    <row r="110" spans="1:9" x14ac:dyDescent="0.25">
      <c r="A110" s="163" t="s">
        <v>82</v>
      </c>
      <c r="B110" s="163"/>
      <c r="C110" s="163"/>
      <c r="D110" s="163"/>
      <c r="E110" s="167"/>
      <c r="F110" s="167"/>
      <c r="G110" s="51">
        <f t="shared" si="10"/>
        <v>0</v>
      </c>
      <c r="H110" s="154">
        <f t="shared" si="9"/>
        <v>0</v>
      </c>
      <c r="I110" s="154"/>
    </row>
    <row r="111" spans="1:9" x14ac:dyDescent="0.25">
      <c r="A111" s="163" t="s">
        <v>53</v>
      </c>
      <c r="B111" s="163"/>
      <c r="C111" s="163"/>
      <c r="D111" s="163"/>
      <c r="E111" s="167"/>
      <c r="F111" s="167"/>
      <c r="G111" s="51">
        <f t="shared" si="10"/>
        <v>0</v>
      </c>
      <c r="H111" s="154">
        <f t="shared" si="9"/>
        <v>0</v>
      </c>
      <c r="I111" s="154"/>
    </row>
    <row r="112" spans="1:9" x14ac:dyDescent="0.25">
      <c r="A112" s="163" t="s">
        <v>54</v>
      </c>
      <c r="B112" s="163"/>
      <c r="C112" s="163"/>
      <c r="D112" s="163"/>
      <c r="E112" s="167"/>
      <c r="F112" s="167"/>
      <c r="G112" s="51">
        <f t="shared" si="10"/>
        <v>0</v>
      </c>
      <c r="H112" s="154">
        <f t="shared" si="9"/>
        <v>0</v>
      </c>
      <c r="I112" s="154"/>
    </row>
    <row r="113" spans="1:9" x14ac:dyDescent="0.25">
      <c r="A113" s="163" t="s">
        <v>55</v>
      </c>
      <c r="B113" s="163"/>
      <c r="C113" s="163"/>
      <c r="D113" s="163"/>
      <c r="E113" s="167"/>
      <c r="F113" s="167"/>
      <c r="G113" s="51">
        <f t="shared" si="10"/>
        <v>0</v>
      </c>
      <c r="H113" s="154">
        <f t="shared" si="9"/>
        <v>0</v>
      </c>
      <c r="I113" s="154"/>
    </row>
    <row r="114" spans="1:9" x14ac:dyDescent="0.25">
      <c r="A114" s="163" t="s">
        <v>56</v>
      </c>
      <c r="B114" s="163"/>
      <c r="C114" s="163"/>
      <c r="D114" s="163"/>
      <c r="E114" s="167"/>
      <c r="F114" s="167"/>
      <c r="G114" s="51">
        <f t="shared" si="10"/>
        <v>0</v>
      </c>
      <c r="H114" s="154">
        <f t="shared" si="9"/>
        <v>0</v>
      </c>
      <c r="I114" s="154"/>
    </row>
    <row r="115" spans="1:9" x14ac:dyDescent="0.25">
      <c r="A115" s="52" t="s">
        <v>57</v>
      </c>
      <c r="B115" s="52"/>
      <c r="C115" s="157"/>
      <c r="D115" s="157"/>
      <c r="E115" s="167"/>
      <c r="F115" s="167"/>
      <c r="G115" s="51">
        <f t="shared" si="10"/>
        <v>0</v>
      </c>
      <c r="H115" s="154">
        <f t="shared" si="9"/>
        <v>0</v>
      </c>
      <c r="I115" s="154"/>
    </row>
    <row r="116" spans="1:9" x14ac:dyDescent="0.25">
      <c r="A116" s="163" t="s">
        <v>58</v>
      </c>
      <c r="B116" s="163"/>
      <c r="C116" s="163"/>
      <c r="D116" s="163"/>
      <c r="E116" s="167"/>
      <c r="F116" s="167"/>
      <c r="G116" s="51">
        <f t="shared" si="10"/>
        <v>0</v>
      </c>
      <c r="H116" s="154">
        <f>E116</f>
        <v>0</v>
      </c>
      <c r="I116" s="154"/>
    </row>
    <row r="117" spans="1:9" x14ac:dyDescent="0.25">
      <c r="A117" s="163" t="s">
        <v>83</v>
      </c>
      <c r="B117" s="163"/>
      <c r="C117" s="163"/>
      <c r="D117" s="163"/>
      <c r="E117" s="167"/>
      <c r="F117" s="167"/>
      <c r="G117" s="51">
        <f t="shared" si="10"/>
        <v>0</v>
      </c>
      <c r="H117" s="154">
        <f t="shared" ref="H117:H122" si="11">E117+G117</f>
        <v>0</v>
      </c>
      <c r="I117" s="154"/>
    </row>
    <row r="118" spans="1:9" x14ac:dyDescent="0.25">
      <c r="A118" s="163" t="s">
        <v>59</v>
      </c>
      <c r="B118" s="163"/>
      <c r="C118" s="163"/>
      <c r="D118" s="163"/>
      <c r="E118" s="167"/>
      <c r="F118" s="167"/>
      <c r="G118" s="51">
        <f t="shared" si="10"/>
        <v>0</v>
      </c>
      <c r="H118" s="154">
        <f t="shared" si="11"/>
        <v>0</v>
      </c>
      <c r="I118" s="154"/>
    </row>
    <row r="119" spans="1:9" x14ac:dyDescent="0.25">
      <c r="A119" s="163" t="s">
        <v>60</v>
      </c>
      <c r="B119" s="163"/>
      <c r="C119" s="163"/>
      <c r="D119" s="163"/>
      <c r="E119" s="167"/>
      <c r="F119" s="167"/>
      <c r="G119" s="51">
        <f t="shared" si="10"/>
        <v>0</v>
      </c>
      <c r="H119" s="154">
        <f t="shared" si="11"/>
        <v>0</v>
      </c>
      <c r="I119" s="154"/>
    </row>
    <row r="120" spans="1:9" x14ac:dyDescent="0.25">
      <c r="A120" s="155" t="s">
        <v>61</v>
      </c>
      <c r="B120" s="160"/>
      <c r="C120" s="161"/>
      <c r="D120" s="162"/>
      <c r="E120" s="158"/>
      <c r="F120" s="159"/>
      <c r="G120" s="51">
        <f t="shared" si="10"/>
        <v>0</v>
      </c>
      <c r="H120" s="154">
        <f t="shared" si="11"/>
        <v>0</v>
      </c>
      <c r="I120" s="154"/>
    </row>
    <row r="121" spans="1:9" x14ac:dyDescent="0.25">
      <c r="A121" s="155" t="s">
        <v>61</v>
      </c>
      <c r="B121" s="160"/>
      <c r="C121" s="161"/>
      <c r="D121" s="162"/>
      <c r="E121" s="158"/>
      <c r="F121" s="159"/>
      <c r="G121" s="51">
        <f t="shared" si="10"/>
        <v>0</v>
      </c>
      <c r="H121" s="154">
        <f t="shared" si="11"/>
        <v>0</v>
      </c>
      <c r="I121" s="154"/>
    </row>
    <row r="122" spans="1:9" x14ac:dyDescent="0.25">
      <c r="A122" s="155" t="s">
        <v>61</v>
      </c>
      <c r="B122" s="156"/>
      <c r="C122" s="157"/>
      <c r="D122" s="157"/>
      <c r="E122" s="167"/>
      <c r="F122" s="167"/>
      <c r="G122" s="51">
        <f t="shared" si="10"/>
        <v>0</v>
      </c>
      <c r="H122" s="154">
        <f t="shared" si="11"/>
        <v>0</v>
      </c>
      <c r="I122" s="154"/>
    </row>
    <row r="123" spans="1:9" x14ac:dyDescent="0.25">
      <c r="A123" s="53"/>
      <c r="B123" s="54"/>
      <c r="C123" s="54"/>
      <c r="D123" s="54"/>
      <c r="E123" s="55"/>
      <c r="F123" s="56"/>
      <c r="G123" s="54"/>
      <c r="H123" s="56"/>
      <c r="I123" s="56"/>
    </row>
    <row r="124" spans="1:9" x14ac:dyDescent="0.25">
      <c r="A124" s="155" t="s">
        <v>62</v>
      </c>
      <c r="B124" s="164"/>
      <c r="C124" s="164"/>
      <c r="D124" s="156"/>
      <c r="E124" s="165">
        <f>SUM(E107:E122)</f>
        <v>0</v>
      </c>
      <c r="F124" s="165"/>
      <c r="G124" s="57">
        <f>SUM(G107:G122)</f>
        <v>0</v>
      </c>
      <c r="H124" s="166">
        <f>SUM(H107:I122)</f>
        <v>0</v>
      </c>
      <c r="I124" s="166"/>
    </row>
    <row r="125" spans="1:9" x14ac:dyDescent="0.25">
      <c r="A125" t="s">
        <v>23</v>
      </c>
      <c r="D125" s="39" t="s">
        <v>66</v>
      </c>
      <c r="E125" s="60"/>
    </row>
    <row r="127" spans="1:9" s="40" customFormat="1" ht="15.75" x14ac:dyDescent="0.25">
      <c r="A127" s="37"/>
      <c r="B127" s="37"/>
      <c r="C127" s="37"/>
      <c r="D127" s="37"/>
      <c r="E127" s="37"/>
      <c r="F127" s="37"/>
      <c r="G127" s="37"/>
      <c r="H127" s="37"/>
      <c r="I127" s="37"/>
    </row>
    <row r="128" spans="1:9" ht="7.5" customHeight="1" x14ac:dyDescent="0.25">
      <c r="A128" s="5"/>
      <c r="B128" s="6"/>
      <c r="C128" s="6"/>
      <c r="D128" s="6"/>
      <c r="E128" s="6"/>
      <c r="F128" s="6"/>
      <c r="G128" s="6"/>
      <c r="H128" s="6"/>
      <c r="I128" s="7"/>
    </row>
    <row r="129" spans="1:9" x14ac:dyDescent="0.25">
      <c r="A129" s="8" t="s">
        <v>6</v>
      </c>
      <c r="B129" s="174" t="str">
        <f>IF('Affidavit &amp; Summary'!B15="","",'Affidavit &amp; Summary'!B15)</f>
        <v>2016-0032</v>
      </c>
      <c r="C129" s="174"/>
      <c r="D129" s="174"/>
      <c r="E129" s="9" t="s">
        <v>7</v>
      </c>
      <c r="F129" s="124" t="str">
        <f>IF('Affidavit &amp; Summary'!G15="","",'Affidavit &amp; Summary'!G15)</f>
        <v xml:space="preserve">Protecting Privacy of Personal Information and the Reliable Operation of the Smart Grid in Ontario </v>
      </c>
      <c r="G129" s="124"/>
      <c r="H129" s="124"/>
      <c r="I129" s="175"/>
    </row>
    <row r="130" spans="1:9" ht="7.5" customHeight="1" x14ac:dyDescent="0.25">
      <c r="A130" s="10"/>
      <c r="B130" s="11"/>
      <c r="C130" s="11"/>
      <c r="D130" s="11"/>
      <c r="E130" s="11"/>
      <c r="F130" s="11"/>
      <c r="G130" s="11"/>
      <c r="H130" s="11"/>
      <c r="I130" s="12"/>
    </row>
    <row r="131" spans="1:9" ht="15" customHeight="1" x14ac:dyDescent="0.25">
      <c r="A131" s="8" t="s">
        <v>8</v>
      </c>
      <c r="B131" s="174" t="str">
        <f>IF('Affidavit &amp; Summary'!B17="","",'Affidavit &amp; Summary'!B17)</f>
        <v/>
      </c>
      <c r="C131" s="174"/>
      <c r="D131" s="174"/>
      <c r="E131" s="11"/>
      <c r="F131" s="11"/>
      <c r="G131" s="11"/>
      <c r="H131" s="11"/>
      <c r="I131" s="12"/>
    </row>
    <row r="132" spans="1:9" ht="7.5" customHeight="1" x14ac:dyDescent="0.25">
      <c r="A132" s="44"/>
      <c r="B132" s="45"/>
      <c r="C132" s="45"/>
      <c r="D132" s="45"/>
      <c r="E132" s="21"/>
      <c r="F132" s="21"/>
      <c r="G132" s="21"/>
      <c r="H132" s="21"/>
      <c r="I132" s="46"/>
    </row>
    <row r="133" spans="1:9" ht="15" customHeight="1" x14ac:dyDescent="0.25">
      <c r="A133" s="47"/>
      <c r="B133" s="47"/>
      <c r="C133" s="47"/>
      <c r="D133" s="47"/>
      <c r="E133" s="47"/>
      <c r="F133" s="47"/>
      <c r="G133" s="47"/>
      <c r="H133" s="47"/>
      <c r="I133" s="47"/>
    </row>
    <row r="134" spans="1:9" s="25" customFormat="1" ht="15.75" x14ac:dyDescent="0.25">
      <c r="A134" s="172" t="s">
        <v>78</v>
      </c>
      <c r="B134" s="172"/>
      <c r="C134" s="172"/>
      <c r="D134" s="172"/>
      <c r="E134" s="172"/>
      <c r="F134" s="173"/>
      <c r="G134" s="173"/>
      <c r="H134" s="173"/>
      <c r="I134" s="173"/>
    </row>
    <row r="135" spans="1:9" ht="15" customHeight="1" x14ac:dyDescent="0.25">
      <c r="A135" s="13"/>
      <c r="B135" s="13"/>
      <c r="C135" s="13"/>
      <c r="D135" s="13"/>
      <c r="E135" s="13"/>
      <c r="F135" s="13"/>
      <c r="G135" s="13"/>
      <c r="H135" s="13"/>
      <c r="I135" s="13"/>
    </row>
    <row r="136" spans="1:9" ht="15" customHeight="1" x14ac:dyDescent="0.25">
      <c r="A136" s="13"/>
      <c r="B136" s="13"/>
      <c r="C136" s="13"/>
      <c r="D136" s="13"/>
      <c r="E136" s="13"/>
      <c r="F136" s="13"/>
      <c r="G136" s="168" t="s">
        <v>11</v>
      </c>
      <c r="H136" s="169"/>
      <c r="I136" s="91">
        <f>'Affidavit &amp; Summary'!I19</f>
        <v>0</v>
      </c>
    </row>
    <row r="138" spans="1:9" x14ac:dyDescent="0.25">
      <c r="A138" s="170"/>
      <c r="B138" s="170"/>
      <c r="C138" s="170"/>
      <c r="D138" s="170"/>
      <c r="E138" s="171" t="s">
        <v>50</v>
      </c>
      <c r="F138" s="171"/>
      <c r="G138" s="50" t="s">
        <v>32</v>
      </c>
      <c r="H138" s="171" t="s">
        <v>43</v>
      </c>
      <c r="I138" s="171"/>
    </row>
    <row r="139" spans="1:9" x14ac:dyDescent="0.25">
      <c r="A139" s="163" t="s">
        <v>81</v>
      </c>
      <c r="B139" s="163"/>
      <c r="C139" s="163"/>
      <c r="D139" s="163"/>
      <c r="E139" s="167"/>
      <c r="F139" s="167"/>
      <c r="G139" s="51">
        <f t="shared" ref="G139:G154" si="12">E139*I$136</f>
        <v>0</v>
      </c>
      <c r="H139" s="154">
        <f t="shared" ref="H139:H147" si="13">E139+G139</f>
        <v>0</v>
      </c>
      <c r="I139" s="154"/>
    </row>
    <row r="140" spans="1:9" x14ac:dyDescent="0.25">
      <c r="A140" s="163" t="s">
        <v>51</v>
      </c>
      <c r="B140" s="163"/>
      <c r="C140" s="163"/>
      <c r="D140" s="163"/>
      <c r="E140" s="167"/>
      <c r="F140" s="167"/>
      <c r="G140" s="51">
        <f t="shared" si="12"/>
        <v>0</v>
      </c>
      <c r="H140" s="154">
        <f t="shared" si="13"/>
        <v>0</v>
      </c>
      <c r="I140" s="154"/>
    </row>
    <row r="141" spans="1:9" x14ac:dyDescent="0.25">
      <c r="A141" s="163" t="s">
        <v>52</v>
      </c>
      <c r="B141" s="163"/>
      <c r="C141" s="163"/>
      <c r="D141" s="163"/>
      <c r="E141" s="167"/>
      <c r="F141" s="167"/>
      <c r="G141" s="51">
        <f t="shared" si="12"/>
        <v>0</v>
      </c>
      <c r="H141" s="154">
        <f t="shared" si="13"/>
        <v>0</v>
      </c>
      <c r="I141" s="154"/>
    </row>
    <row r="142" spans="1:9" x14ac:dyDescent="0.25">
      <c r="A142" s="163" t="s">
        <v>82</v>
      </c>
      <c r="B142" s="163"/>
      <c r="C142" s="163"/>
      <c r="D142" s="163"/>
      <c r="E142" s="167"/>
      <c r="F142" s="167"/>
      <c r="G142" s="51">
        <f t="shared" si="12"/>
        <v>0</v>
      </c>
      <c r="H142" s="154">
        <f t="shared" si="13"/>
        <v>0</v>
      </c>
      <c r="I142" s="154"/>
    </row>
    <row r="143" spans="1:9" x14ac:dyDescent="0.25">
      <c r="A143" s="163" t="s">
        <v>53</v>
      </c>
      <c r="B143" s="163"/>
      <c r="C143" s="163"/>
      <c r="D143" s="163"/>
      <c r="E143" s="167"/>
      <c r="F143" s="167"/>
      <c r="G143" s="51">
        <f t="shared" si="12"/>
        <v>0</v>
      </c>
      <c r="H143" s="154">
        <f t="shared" si="13"/>
        <v>0</v>
      </c>
      <c r="I143" s="154"/>
    </row>
    <row r="144" spans="1:9" x14ac:dyDescent="0.25">
      <c r="A144" s="163" t="s">
        <v>54</v>
      </c>
      <c r="B144" s="163"/>
      <c r="C144" s="163"/>
      <c r="D144" s="163"/>
      <c r="E144" s="167"/>
      <c r="F144" s="167"/>
      <c r="G144" s="51">
        <f t="shared" si="12"/>
        <v>0</v>
      </c>
      <c r="H144" s="154">
        <f t="shared" si="13"/>
        <v>0</v>
      </c>
      <c r="I144" s="154"/>
    </row>
    <row r="145" spans="1:9" x14ac:dyDescent="0.25">
      <c r="A145" s="163" t="s">
        <v>55</v>
      </c>
      <c r="B145" s="163"/>
      <c r="C145" s="163"/>
      <c r="D145" s="163"/>
      <c r="E145" s="167"/>
      <c r="F145" s="167"/>
      <c r="G145" s="51">
        <f t="shared" si="12"/>
        <v>0</v>
      </c>
      <c r="H145" s="154">
        <f t="shared" si="13"/>
        <v>0</v>
      </c>
      <c r="I145" s="154"/>
    </row>
    <row r="146" spans="1:9" x14ac:dyDescent="0.25">
      <c r="A146" s="163" t="s">
        <v>56</v>
      </c>
      <c r="B146" s="163"/>
      <c r="C146" s="163"/>
      <c r="D146" s="163"/>
      <c r="E146" s="167"/>
      <c r="F146" s="167"/>
      <c r="G146" s="51">
        <f t="shared" si="12"/>
        <v>0</v>
      </c>
      <c r="H146" s="154">
        <f t="shared" si="13"/>
        <v>0</v>
      </c>
      <c r="I146" s="154"/>
    </row>
    <row r="147" spans="1:9" x14ac:dyDescent="0.25">
      <c r="A147" s="52" t="s">
        <v>57</v>
      </c>
      <c r="B147" s="52"/>
      <c r="C147" s="157"/>
      <c r="D147" s="157"/>
      <c r="E147" s="167"/>
      <c r="F147" s="167"/>
      <c r="G147" s="51">
        <f t="shared" si="12"/>
        <v>0</v>
      </c>
      <c r="H147" s="154">
        <f t="shared" si="13"/>
        <v>0</v>
      </c>
      <c r="I147" s="154"/>
    </row>
    <row r="148" spans="1:9" x14ac:dyDescent="0.25">
      <c r="A148" s="163" t="s">
        <v>58</v>
      </c>
      <c r="B148" s="163"/>
      <c r="C148" s="163"/>
      <c r="D148" s="163"/>
      <c r="E148" s="167"/>
      <c r="F148" s="167"/>
      <c r="G148" s="51">
        <f t="shared" si="12"/>
        <v>0</v>
      </c>
      <c r="H148" s="154">
        <f>E148</f>
        <v>0</v>
      </c>
      <c r="I148" s="154"/>
    </row>
    <row r="149" spans="1:9" x14ac:dyDescent="0.25">
      <c r="A149" s="163" t="s">
        <v>83</v>
      </c>
      <c r="B149" s="163"/>
      <c r="C149" s="163"/>
      <c r="D149" s="163"/>
      <c r="E149" s="167"/>
      <c r="F149" s="167"/>
      <c r="G149" s="51">
        <f t="shared" si="12"/>
        <v>0</v>
      </c>
      <c r="H149" s="154">
        <f t="shared" ref="H149:H154" si="14">E149+G149</f>
        <v>0</v>
      </c>
      <c r="I149" s="154"/>
    </row>
    <row r="150" spans="1:9" x14ac:dyDescent="0.25">
      <c r="A150" s="163" t="s">
        <v>59</v>
      </c>
      <c r="B150" s="163"/>
      <c r="C150" s="163"/>
      <c r="D150" s="163"/>
      <c r="E150" s="167"/>
      <c r="F150" s="167"/>
      <c r="G150" s="51">
        <f t="shared" si="12"/>
        <v>0</v>
      </c>
      <c r="H150" s="154">
        <f t="shared" si="14"/>
        <v>0</v>
      </c>
      <c r="I150" s="154"/>
    </row>
    <row r="151" spans="1:9" x14ac:dyDescent="0.25">
      <c r="A151" s="163" t="s">
        <v>60</v>
      </c>
      <c r="B151" s="163"/>
      <c r="C151" s="163"/>
      <c r="D151" s="163"/>
      <c r="E151" s="167"/>
      <c r="F151" s="167"/>
      <c r="G151" s="51">
        <f t="shared" si="12"/>
        <v>0</v>
      </c>
      <c r="H151" s="154">
        <f t="shared" si="14"/>
        <v>0</v>
      </c>
      <c r="I151" s="154"/>
    </row>
    <row r="152" spans="1:9" x14ac:dyDescent="0.25">
      <c r="A152" s="155" t="s">
        <v>61</v>
      </c>
      <c r="B152" s="156"/>
      <c r="C152" s="157"/>
      <c r="D152" s="157"/>
      <c r="E152" s="158"/>
      <c r="F152" s="159"/>
      <c r="G152" s="51">
        <f t="shared" si="12"/>
        <v>0</v>
      </c>
      <c r="H152" s="154">
        <f t="shared" si="14"/>
        <v>0</v>
      </c>
      <c r="I152" s="154"/>
    </row>
    <row r="153" spans="1:9" x14ac:dyDescent="0.25">
      <c r="A153" s="155" t="s">
        <v>61</v>
      </c>
      <c r="B153" s="156"/>
      <c r="C153" s="157"/>
      <c r="D153" s="157"/>
      <c r="E153" s="158"/>
      <c r="F153" s="159"/>
      <c r="G153" s="51">
        <f t="shared" si="12"/>
        <v>0</v>
      </c>
      <c r="H153" s="154">
        <f t="shared" si="14"/>
        <v>0</v>
      </c>
      <c r="I153" s="154"/>
    </row>
    <row r="154" spans="1:9" x14ac:dyDescent="0.25">
      <c r="A154" s="155" t="s">
        <v>61</v>
      </c>
      <c r="B154" s="156"/>
      <c r="C154" s="157"/>
      <c r="D154" s="157"/>
      <c r="E154" s="167"/>
      <c r="F154" s="167"/>
      <c r="G154" s="51">
        <f t="shared" si="12"/>
        <v>0</v>
      </c>
      <c r="H154" s="154">
        <f t="shared" si="14"/>
        <v>0</v>
      </c>
      <c r="I154" s="154"/>
    </row>
    <row r="155" spans="1:9" x14ac:dyDescent="0.25">
      <c r="A155" s="53"/>
      <c r="B155" s="54"/>
      <c r="C155" s="54"/>
      <c r="D155" s="54"/>
      <c r="E155" s="55"/>
      <c r="F155" s="56"/>
      <c r="G155" s="54"/>
      <c r="H155" s="56"/>
      <c r="I155" s="56"/>
    </row>
    <row r="156" spans="1:9" x14ac:dyDescent="0.25">
      <c r="A156" s="155" t="s">
        <v>62</v>
      </c>
      <c r="B156" s="164"/>
      <c r="C156" s="164"/>
      <c r="D156" s="156"/>
      <c r="E156" s="165">
        <f>SUM(E139:E154)</f>
        <v>0</v>
      </c>
      <c r="F156" s="165"/>
      <c r="G156" s="57">
        <f>SUM(G139:G154)</f>
        <v>0</v>
      </c>
      <c r="H156" s="166">
        <f>SUM(H139:I154)</f>
        <v>0</v>
      </c>
      <c r="I156" s="166"/>
    </row>
    <row r="157" spans="1:9" x14ac:dyDescent="0.25">
      <c r="A157" t="s">
        <v>23</v>
      </c>
      <c r="D157" s="39" t="s">
        <v>67</v>
      </c>
      <c r="E157" s="59"/>
    </row>
  </sheetData>
  <sheetProtection password="C825" sheet="1" selectLockedCells="1"/>
  <mergeCells count="315">
    <mergeCell ref="B3:D3"/>
    <mergeCell ref="F3:I3"/>
    <mergeCell ref="B5:D5"/>
    <mergeCell ref="A8:E8"/>
    <mergeCell ref="F8:I8"/>
    <mergeCell ref="A13:D13"/>
    <mergeCell ref="E13:F13"/>
    <mergeCell ref="H13:I13"/>
    <mergeCell ref="G10:H10"/>
    <mergeCell ref="A12:D12"/>
    <mergeCell ref="H14:I14"/>
    <mergeCell ref="A19:D19"/>
    <mergeCell ref="E19:F19"/>
    <mergeCell ref="A15:D15"/>
    <mergeCell ref="E15:F15"/>
    <mergeCell ref="H15:I15"/>
    <mergeCell ref="E12:F12"/>
    <mergeCell ref="H12:I12"/>
    <mergeCell ref="A14:D14"/>
    <mergeCell ref="E14:F14"/>
    <mergeCell ref="A16:D16"/>
    <mergeCell ref="E16:F16"/>
    <mergeCell ref="H16:I16"/>
    <mergeCell ref="A17:D1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E23:F23"/>
    <mergeCell ref="H23:I23"/>
    <mergeCell ref="H25:I25"/>
    <mergeCell ref="A26:B26"/>
    <mergeCell ref="A28:B28"/>
    <mergeCell ref="E30:F30"/>
    <mergeCell ref="E27:F27"/>
    <mergeCell ref="E45:F45"/>
    <mergeCell ref="H45:I45"/>
    <mergeCell ref="H43:I43"/>
    <mergeCell ref="A39:E39"/>
    <mergeCell ref="F39:I39"/>
    <mergeCell ref="E26:F26"/>
    <mergeCell ref="B36:D36"/>
    <mergeCell ref="H30:I30"/>
    <mergeCell ref="C26:D26"/>
    <mergeCell ref="C27:D27"/>
    <mergeCell ref="A30:D30"/>
    <mergeCell ref="C28:D28"/>
    <mergeCell ref="E28:F28"/>
    <mergeCell ref="H28:I28"/>
    <mergeCell ref="B34:D34"/>
    <mergeCell ref="F34:I34"/>
    <mergeCell ref="G41:H41"/>
    <mergeCell ref="A43:D43"/>
    <mergeCell ref="E43:F43"/>
    <mergeCell ref="A46:D46"/>
    <mergeCell ref="E46:F46"/>
    <mergeCell ref="H46:I46"/>
    <mergeCell ref="A44:D44"/>
    <mergeCell ref="E44:F44"/>
    <mergeCell ref="H44:I44"/>
    <mergeCell ref="A49:D49"/>
    <mergeCell ref="E49:F49"/>
    <mergeCell ref="H49:I49"/>
    <mergeCell ref="A50:D50"/>
    <mergeCell ref="E50:F50"/>
    <mergeCell ref="H50:I50"/>
    <mergeCell ref="A45:D45"/>
    <mergeCell ref="A47:D47"/>
    <mergeCell ref="E47:F47"/>
    <mergeCell ref="H47:I47"/>
    <mergeCell ref="A48:D48"/>
    <mergeCell ref="E48:F48"/>
    <mergeCell ref="H48:I48"/>
    <mergeCell ref="A51:D51"/>
    <mergeCell ref="E51:F51"/>
    <mergeCell ref="H51:I51"/>
    <mergeCell ref="H55:I55"/>
    <mergeCell ref="A56:D56"/>
    <mergeCell ref="E56:F56"/>
    <mergeCell ref="C52:D52"/>
    <mergeCell ref="E52:F52"/>
    <mergeCell ref="H52:I52"/>
    <mergeCell ref="A53:D53"/>
    <mergeCell ref="E53:F53"/>
    <mergeCell ref="H53:I53"/>
    <mergeCell ref="B65:D65"/>
    <mergeCell ref="F65:I65"/>
    <mergeCell ref="B67:D67"/>
    <mergeCell ref="A54:D54"/>
    <mergeCell ref="E54:F54"/>
    <mergeCell ref="H54:I54"/>
    <mergeCell ref="E61:F61"/>
    <mergeCell ref="H61:I61"/>
    <mergeCell ref="A70:E70"/>
    <mergeCell ref="F70:I70"/>
    <mergeCell ref="A61:D61"/>
    <mergeCell ref="H56:I56"/>
    <mergeCell ref="A57:B57"/>
    <mergeCell ref="A58:B58"/>
    <mergeCell ref="C57:D57"/>
    <mergeCell ref="C58:D58"/>
    <mergeCell ref="A55:D55"/>
    <mergeCell ref="E55:F55"/>
    <mergeCell ref="A59:B59"/>
    <mergeCell ref="C59:D59"/>
    <mergeCell ref="E59:F59"/>
    <mergeCell ref="H59:I59"/>
    <mergeCell ref="E57:F57"/>
    <mergeCell ref="E58:F58"/>
    <mergeCell ref="H57:I57"/>
    <mergeCell ref="H58:I58"/>
    <mergeCell ref="A75:D75"/>
    <mergeCell ref="E75:F75"/>
    <mergeCell ref="H75:I75"/>
    <mergeCell ref="A76:D76"/>
    <mergeCell ref="E76:F76"/>
    <mergeCell ref="H76:I76"/>
    <mergeCell ref="G72:H72"/>
    <mergeCell ref="A74:D74"/>
    <mergeCell ref="E74:F74"/>
    <mergeCell ref="H74:I74"/>
    <mergeCell ref="A79:D79"/>
    <mergeCell ref="E79:F79"/>
    <mergeCell ref="H79:I79"/>
    <mergeCell ref="A80:D80"/>
    <mergeCell ref="E80:F80"/>
    <mergeCell ref="H80:I80"/>
    <mergeCell ref="A77:D77"/>
    <mergeCell ref="E77:F77"/>
    <mergeCell ref="H77:I77"/>
    <mergeCell ref="A78:D78"/>
    <mergeCell ref="E78:F78"/>
    <mergeCell ref="H78:I78"/>
    <mergeCell ref="C83:D83"/>
    <mergeCell ref="E83:F83"/>
    <mergeCell ref="H83:I83"/>
    <mergeCell ref="A84:D84"/>
    <mergeCell ref="E84:F84"/>
    <mergeCell ref="H84:I84"/>
    <mergeCell ref="A81:D81"/>
    <mergeCell ref="E81:F81"/>
    <mergeCell ref="H81:I81"/>
    <mergeCell ref="A82:D82"/>
    <mergeCell ref="E82:F82"/>
    <mergeCell ref="H82:I82"/>
    <mergeCell ref="H87:I87"/>
    <mergeCell ref="A88:B88"/>
    <mergeCell ref="A89:B89"/>
    <mergeCell ref="C88:D88"/>
    <mergeCell ref="C89:D89"/>
    <mergeCell ref="B97:D97"/>
    <mergeCell ref="F97:I97"/>
    <mergeCell ref="B99:D99"/>
    <mergeCell ref="A85:D85"/>
    <mergeCell ref="E85:F85"/>
    <mergeCell ref="H85:I85"/>
    <mergeCell ref="E92:F92"/>
    <mergeCell ref="H92:I92"/>
    <mergeCell ref="A86:D86"/>
    <mergeCell ref="E86:F86"/>
    <mergeCell ref="H86:I86"/>
    <mergeCell ref="A87:D87"/>
    <mergeCell ref="E87:F87"/>
    <mergeCell ref="G104:H104"/>
    <mergeCell ref="A106:D106"/>
    <mergeCell ref="E106:F106"/>
    <mergeCell ref="H106:I106"/>
    <mergeCell ref="A102:E102"/>
    <mergeCell ref="F102:I102"/>
    <mergeCell ref="A90:B90"/>
    <mergeCell ref="C90:D90"/>
    <mergeCell ref="E90:F90"/>
    <mergeCell ref="H90:I90"/>
    <mergeCell ref="A92:D92"/>
    <mergeCell ref="A109:D109"/>
    <mergeCell ref="E109:F109"/>
    <mergeCell ref="H109:I109"/>
    <mergeCell ref="A110:D110"/>
    <mergeCell ref="E110:F110"/>
    <mergeCell ref="H110:I110"/>
    <mergeCell ref="A107:D107"/>
    <mergeCell ref="E107:F107"/>
    <mergeCell ref="H107:I107"/>
    <mergeCell ref="A108:D108"/>
    <mergeCell ref="E108:F108"/>
    <mergeCell ref="H108:I108"/>
    <mergeCell ref="A113:D113"/>
    <mergeCell ref="E113:F113"/>
    <mergeCell ref="H113:I113"/>
    <mergeCell ref="A114:D114"/>
    <mergeCell ref="E114:F114"/>
    <mergeCell ref="H114:I114"/>
    <mergeCell ref="A111:D111"/>
    <mergeCell ref="E111:F111"/>
    <mergeCell ref="H111:I111"/>
    <mergeCell ref="A112:D112"/>
    <mergeCell ref="E112:F112"/>
    <mergeCell ref="H112:I112"/>
    <mergeCell ref="A117:D117"/>
    <mergeCell ref="E117:F117"/>
    <mergeCell ref="H117:I117"/>
    <mergeCell ref="E124:F124"/>
    <mergeCell ref="H124:I124"/>
    <mergeCell ref="A118:D118"/>
    <mergeCell ref="E118:F118"/>
    <mergeCell ref="E119:F119"/>
    <mergeCell ref="C115:D115"/>
    <mergeCell ref="E115:F115"/>
    <mergeCell ref="H115:I115"/>
    <mergeCell ref="A116:D116"/>
    <mergeCell ref="E116:F116"/>
    <mergeCell ref="H116:I116"/>
    <mergeCell ref="A134:E134"/>
    <mergeCell ref="F134:I134"/>
    <mergeCell ref="A122:B122"/>
    <mergeCell ref="C122:D122"/>
    <mergeCell ref="E122:F122"/>
    <mergeCell ref="H122:I122"/>
    <mergeCell ref="A124:D124"/>
    <mergeCell ref="H119:I119"/>
    <mergeCell ref="A121:B121"/>
    <mergeCell ref="C121:D121"/>
    <mergeCell ref="E121:F121"/>
    <mergeCell ref="H121:I121"/>
    <mergeCell ref="B129:D129"/>
    <mergeCell ref="F129:I129"/>
    <mergeCell ref="B131:D131"/>
    <mergeCell ref="A139:D139"/>
    <mergeCell ref="E139:F139"/>
    <mergeCell ref="H139:I139"/>
    <mergeCell ref="A140:D140"/>
    <mergeCell ref="E140:F140"/>
    <mergeCell ref="H140:I140"/>
    <mergeCell ref="G136:H136"/>
    <mergeCell ref="A138:D138"/>
    <mergeCell ref="E138:F138"/>
    <mergeCell ref="H138:I138"/>
    <mergeCell ref="A143:D143"/>
    <mergeCell ref="E143:F143"/>
    <mergeCell ref="H143:I143"/>
    <mergeCell ref="A144:D144"/>
    <mergeCell ref="E144:F144"/>
    <mergeCell ref="H144:I144"/>
    <mergeCell ref="A141:D141"/>
    <mergeCell ref="E141:F141"/>
    <mergeCell ref="H141:I141"/>
    <mergeCell ref="A142:D142"/>
    <mergeCell ref="E142:F142"/>
    <mergeCell ref="H142:I142"/>
    <mergeCell ref="C147:D147"/>
    <mergeCell ref="E147:F147"/>
    <mergeCell ref="H147:I147"/>
    <mergeCell ref="A148:D148"/>
    <mergeCell ref="E148:F148"/>
    <mergeCell ref="H148:I148"/>
    <mergeCell ref="A145:D145"/>
    <mergeCell ref="E145:F145"/>
    <mergeCell ref="H145:I145"/>
    <mergeCell ref="A146:D146"/>
    <mergeCell ref="E146:F146"/>
    <mergeCell ref="H146:I146"/>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 ref="E88:F88"/>
    <mergeCell ref="E89:F89"/>
    <mergeCell ref="H88:I88"/>
    <mergeCell ref="H89:I89"/>
    <mergeCell ref="A120:B120"/>
    <mergeCell ref="C120:D120"/>
    <mergeCell ref="E120:F120"/>
    <mergeCell ref="H120:I120"/>
    <mergeCell ref="H118:I118"/>
    <mergeCell ref="A119:D119"/>
    <mergeCell ref="A149:D149"/>
    <mergeCell ref="E149:F149"/>
    <mergeCell ref="H149:I149"/>
    <mergeCell ref="A150:D150"/>
    <mergeCell ref="E150:F150"/>
    <mergeCell ref="H150:I150"/>
  </mergeCells>
  <phoneticPr fontId="0" type="noConversion"/>
  <dataValidations count="1">
    <dataValidation type="decimal" allowBlank="1" showInputMessage="1" showErrorMessage="1" sqref="E13:F13 E14:F28 E44:F59 E75:F90 E107:F122 E139:F154">
      <formula1>0</formula1>
      <formula2>99999</formula2>
    </dataValidation>
  </dataValidations>
  <printOptions horizontalCentered="1"/>
  <pageMargins left="0.37" right="0.63541666666666663" top="1.21875" bottom="0.75" header="0.3" footer="0.3"/>
  <pageSetup orientation="portrait" r:id="rId1"/>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Claim Form </dc:title>
  <dc:subject>Cyber Security - Notice of Proposed Amendments to the TSC and DSC cost award claim form</dc:subject>
  <dc:creator>Ontario Energy Board;Stuart Wright</dc:creator>
  <cp:lastModifiedBy>Stuart Wright</cp:lastModifiedBy>
  <cp:lastPrinted>2017-12-07T21:34:12Z</cp:lastPrinted>
  <dcterms:created xsi:type="dcterms:W3CDTF">2012-02-13T20:14:21Z</dcterms:created>
  <dcterms:modified xsi:type="dcterms:W3CDTF">2017-12-12T18:58:51Z</dcterms:modified>
</cp:coreProperties>
</file>