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ontarioenergyboard-my.sharepoint.com/personal/kwando_oeb_ca/Documents/Rates/2019+2020 - OER/"/>
    </mc:Choice>
  </mc:AlternateContent>
  <xr:revisionPtr revIDLastSave="62" documentId="8_{EF8303FF-C9E0-474C-BF62-1E3308317C47}" xr6:coauthVersionLast="45" xr6:coauthVersionMax="45" xr10:uidLastSave="{938B5AD0-A94B-426B-8038-2D853FFD56C3}"/>
  <bookViews>
    <workbookView xWindow="-108" yWindow="-108" windowWidth="23256" windowHeight="14016" xr2:uid="{00000000-000D-0000-FFFF-FFFF00000000}"/>
  </bookViews>
  <sheets>
    <sheet name="Appendix"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6" i="4" l="1"/>
  <c r="G192" i="4"/>
  <c r="H56" i="4"/>
  <c r="G54" i="4"/>
  <c r="G217" i="4" l="1"/>
  <c r="G147" i="4"/>
  <c r="G148" i="4"/>
  <c r="G150" i="4"/>
  <c r="H138" i="4"/>
  <c r="G137" i="4"/>
  <c r="H91" i="4"/>
  <c r="G90" i="4"/>
  <c r="H68" i="4"/>
  <c r="G67" i="4"/>
  <c r="H61" i="4"/>
  <c r="G55" i="4"/>
  <c r="G49" i="4" l="1"/>
  <c r="H50" i="4" l="1"/>
  <c r="G76" i="4"/>
  <c r="H198" i="4"/>
  <c r="H131" i="4"/>
  <c r="H193" i="4" l="1"/>
  <c r="G191" i="4" s="1"/>
  <c r="G183" i="4"/>
  <c r="H164" i="4"/>
  <c r="G125" i="4"/>
  <c r="H159" i="4" s="1"/>
  <c r="G116" i="4"/>
  <c r="H97" i="4"/>
  <c r="F34" i="4"/>
  <c r="G178" i="4" s="1"/>
  <c r="H179" i="4" s="1"/>
  <c r="G177" i="4" s="1"/>
  <c r="F33" i="4"/>
  <c r="G111" i="4" s="1"/>
  <c r="H112" i="4" s="1"/>
  <c r="G110" i="4" s="1"/>
  <c r="F32" i="4"/>
  <c r="H92" i="4" l="1"/>
  <c r="G77" i="4"/>
  <c r="G79" i="4" s="1"/>
  <c r="H117" i="4" s="1"/>
  <c r="G48" i="4"/>
  <c r="H126" i="4"/>
  <c r="G214" i="4" l="1"/>
  <c r="G96" i="4"/>
  <c r="G124" i="4"/>
  <c r="H158" i="4" s="1"/>
  <c r="G157" i="4"/>
  <c r="G149" i="4" l="1"/>
  <c r="H184" i="4" s="1"/>
  <c r="G215" i="4" s="1"/>
  <c r="G213" i="4"/>
  <c r="G103" i="4" l="1"/>
  <c r="G80" i="4"/>
  <c r="G81" i="4" s="1"/>
  <c r="H118" i="4"/>
  <c r="H104" i="4" l="1"/>
  <c r="H171" i="4"/>
  <c r="G170" i="4"/>
  <c r="G151" i="4" l="1"/>
  <c r="G163" i="4" l="1"/>
  <c r="G216" i="4" l="1"/>
  <c r="H185" i="4"/>
  <c r="H205" i="4" l="1"/>
  <c r="G218" i="4" l="1"/>
  <c r="G204" i="4"/>
</calcChain>
</file>

<file path=xl/sharedStrings.xml><?xml version="1.0" encoding="utf-8"?>
<sst xmlns="http://schemas.openxmlformats.org/spreadsheetml/2006/main" count="190" uniqueCount="116">
  <si>
    <t>Nov</t>
  </si>
  <si>
    <t>Dec</t>
  </si>
  <si>
    <t>Jan</t>
  </si>
  <si>
    <t>N/A</t>
  </si>
  <si>
    <t>Assumptions</t>
  </si>
  <si>
    <t>The example below illustrates the accounting treatment for the OER under the accrual method.</t>
  </si>
  <si>
    <t>Current Month Consumption Billed in Current Month</t>
  </si>
  <si>
    <t>Total Consumption Billed in Current Month</t>
  </si>
  <si>
    <t>Billed OER</t>
  </si>
  <si>
    <t>Total Billed OER</t>
  </si>
  <si>
    <t xml:space="preserve">Unbilled OER Accrual </t>
  </si>
  <si>
    <t>Cr. Various revenue accounts</t>
  </si>
  <si>
    <t>Cr. Various revenue accounts for unbilled revenues</t>
  </si>
  <si>
    <t>November Billing JE</t>
  </si>
  <si>
    <t>November Unbilled JE</t>
  </si>
  <si>
    <t>Dr. Various expense accounts for IESO bill</t>
  </si>
  <si>
    <t>Cr. Account 2205 - Accounts Payable</t>
  </si>
  <si>
    <t>Reversal of November Unbilled JE</t>
  </si>
  <si>
    <t>Dr. Various revenue accounts for unbilled revenues</t>
  </si>
  <si>
    <t>Dr. Account 2205 - Accounts Payable</t>
  </si>
  <si>
    <t>Cr. Various expense accounts for IESO bill</t>
  </si>
  <si>
    <t>December Billing JE</t>
  </si>
  <si>
    <t>To accrue IESO bill at month-end</t>
  </si>
  <si>
    <t>To record  unbilled revenues at month-end</t>
  </si>
  <si>
    <t>To record billings in the month</t>
  </si>
  <si>
    <t>To reverse prior month IESO bill accrual</t>
  </si>
  <si>
    <t>To reverse prior month unbilled entry</t>
  </si>
  <si>
    <t>December Unbilled JE</t>
  </si>
  <si>
    <t>Reversal of December Unbilled JE</t>
  </si>
  <si>
    <t>January Billing JE</t>
  </si>
  <si>
    <t>January Unbilled JE</t>
  </si>
  <si>
    <t>Journal Entries</t>
  </si>
  <si>
    <t>Notes:</t>
  </si>
  <si>
    <t>Receipt of IESO Bill</t>
  </si>
  <si>
    <t>Accrual Method of Accounting for the Ontario Energy Rebate (OER)</t>
  </si>
  <si>
    <t>Illustrative Example</t>
  </si>
  <si>
    <t>January 2020</t>
  </si>
  <si>
    <t>December 2019</t>
  </si>
  <si>
    <t>November 2019</t>
  </si>
  <si>
    <t>Dr. Account 1115 (1) - Accounts Receivable Financial Assistance, Sub-account OER Billed</t>
  </si>
  <si>
    <t>Dr. Account 1115 (2) - Accounts Receivable Financial Assistance Sub-account OER Unbilled</t>
  </si>
  <si>
    <t>Cr. Account 1115 (2) - Accounts Receivable Financial Assistance Sub-account OER Unbilled</t>
  </si>
  <si>
    <t>Account 1115 (2) - Accounts Receivable Financial Assistance Sub-account OER Unbilled</t>
  </si>
  <si>
    <t xml:space="preserve">Prior Months' Consumption Billed in Current Month* </t>
  </si>
  <si>
    <t>* For Consumption after October 31, 2019</t>
  </si>
  <si>
    <t>Estimated Unbilled Consumption for the Current Month</t>
  </si>
  <si>
    <t>November Month-End</t>
  </si>
  <si>
    <t>Account 1115 Reconciliation</t>
  </si>
  <si>
    <t>December Month-End</t>
  </si>
  <si>
    <t>January Month-End</t>
  </si>
  <si>
    <t>To record receipt of the IESO bill</t>
  </si>
  <si>
    <t>Appendix A</t>
  </si>
  <si>
    <t>Cr. Account 1115 (3) - Accounts Receivable Financial Assistance, Sub-account OER Received</t>
  </si>
  <si>
    <r>
      <t>Cr. Account 1115 (3) - Accounts Receivable Financial Assistance, Sub-account OER Received</t>
    </r>
    <r>
      <rPr>
        <strike/>
        <sz val="11"/>
        <color rgb="FFFF0000"/>
        <rFont val="Arial"/>
        <family val="2"/>
      </rPr>
      <t xml:space="preserve"> </t>
    </r>
  </si>
  <si>
    <t>- the distributor performs monthly billings but not on a calendar month basis.</t>
  </si>
  <si>
    <t>- figures used do not consider taxes</t>
  </si>
  <si>
    <t>- the November IESO bill payment journal entries are not shown as there would be no OER amounts on the November bill.</t>
  </si>
  <si>
    <t>OER Claim amount at month-end</t>
  </si>
  <si>
    <t xml:space="preserve"> </t>
  </si>
  <si>
    <t>- The journal entries differ slightly depending on whether the distributor is embedded and whether the distributor is a wholesale market participant. The differences are noted in the journal entries below for the following scenarios.</t>
  </si>
  <si>
    <t>1) Scenario:</t>
  </si>
  <si>
    <t xml:space="preserve">2) For the simplicity of the example, </t>
  </si>
  <si>
    <t>3 ) Accrual accounting is applied from the beginning of the OER (i.e. November 1, 2019)</t>
  </si>
  <si>
    <t>4) OER amounts for Nov. 2019 to Jan. 2020 are as follows:</t>
  </si>
  <si>
    <t>#</t>
  </si>
  <si>
    <t>Sub-account</t>
  </si>
  <si>
    <t>Account 1115 - Accounts Receivable Financial Assistance, Sub-account OER Billed</t>
  </si>
  <si>
    <t>Account 1115 - Accounts Receivable Financial Assistance, Sub-account OER Received</t>
  </si>
  <si>
    <t>Scenario</t>
  </si>
  <si>
    <t>Journal entry differences for scenario 1 are noted in green font.</t>
  </si>
  <si>
    <t xml:space="preserve">Journal entry differences for scenarios 2 and 3 noted in blue font. </t>
  </si>
  <si>
    <t>Note:  Journal entries are generally expected to be the same for scenarios 2 and 3. However, the difference between scenarios 2 and 3 would mainly be different charge types on the IESO bill versus the host distributor bill. There would be no impact to the type of journal entry recorded, though the specific expense line items may differ.</t>
  </si>
  <si>
    <t>2) Fully-embedded distributor that is a wholesale market participant, or</t>
  </si>
  <si>
    <t>3) Partially-embedded distributor that is a wholesale market participant</t>
  </si>
  <si>
    <t>-This entry would be applicable. There would be a similar additional entry for the host distributor bill accrual.</t>
  </si>
  <si>
    <t>-This entry would be for the reversal of the accrual related to the host distributor bill, rather that the IESO bill.</t>
  </si>
  <si>
    <t xml:space="preserve">-This entry would be applicable. There would be a similar additional entry for the receipt of the host distributor bill. Note that there would be no credit to Account 1115 in the additional entry as this would be on the IESO bill. </t>
  </si>
  <si>
    <t>-This entry would be for the accrual for the host distributor bill, rather than the IESO bill.</t>
  </si>
  <si>
    <t>-This entry would be applicable. There would be a similar additional entry for the host distributor bill accrual</t>
  </si>
  <si>
    <t>-This entry would be applicable. There would be a similar additional entry for the reversal of the host distributor bill accrual.</t>
  </si>
  <si>
    <t>-This entry would be for the reversal of the accrual for the host distributor bill, rather than the IESO bill.</t>
  </si>
  <si>
    <t>To record unbilled revenues at month-end</t>
  </si>
  <si>
    <t>-This entry would be for the accrual related to the host distributor bill, rather than the IESO bill.</t>
  </si>
  <si>
    <t>- The below example is based on the scenario for a distributor that is a wholesale market participant distributor that is not embedded in another service territory.</t>
  </si>
  <si>
    <t>For ease of reference, the three sub-accounts are numbered in the journal entries below:</t>
  </si>
  <si>
    <t>Account 1115 - Accounts Receivable Financial Assistance, Sub-account OER Unbilled</t>
  </si>
  <si>
    <t>Account 1115 (1) - Accounts Receivable Financial Assistance, Sub-account OER Billed</t>
  </si>
  <si>
    <t>To record the recovery of the receivable that has previously been accrued.</t>
  </si>
  <si>
    <t>To reverse prior month IESO bill accrual for OER</t>
  </si>
  <si>
    <t>Total Account 1115 - Accounts Receivable Financial Assistance</t>
  </si>
  <si>
    <t>November IESO Bill Accrual for OER**</t>
  </si>
  <si>
    <t>December IESO Bill Accrual for OER**</t>
  </si>
  <si>
    <t>January IESO Bill Accrual for OER**</t>
  </si>
  <si>
    <t>- the IESO invoice is only booked against Accounts Payable</t>
  </si>
  <si>
    <t>1) Fully-embedded distributor that is a not a wholesale market participant</t>
  </si>
  <si>
    <t>Dr. Account 1100 - Customer Accounts Receivable</t>
  </si>
  <si>
    <t>Account 1115 (3) - Accounts Receivable Financial Assistance, Sub-account OER Received Including IESO Bill Accrual for OER</t>
  </si>
  <si>
    <t>Account 1115 (3) - Accounts Receivable Financial Assistance Sub-account OER Received Excluding IESO Bill Accrual for OER</t>
  </si>
  <si>
    <t>Note that the specific circumstances (e.g. dates when billings, customer billings, payments to IESO are made) will differ for utilities.</t>
  </si>
  <si>
    <t xml:space="preserve">**This offsetting journal entry and associated reversing journal entry may or may not be applicable, depending on a distributor's particular circumstances including its reporting standard and whether it is a fully/partially embedded distributor. Distributors are to use their own discretion in determining whether this offsetting entry is applicable to its particular circumstances. </t>
  </si>
  <si>
    <t>Dr. Account 1115 (3) - Accounts Receivable Financial Assistance, Sub-account OER Received</t>
  </si>
  <si>
    <t xml:space="preserve">-This entry would be for the accrual for the host distributor bill, rather than the IESO bill.  In the case where there is no OER credit to the bill but a direct deposit for the OER amount, the entry to Account 1115(3) may be recorded at the time the direct deposit is received. </t>
  </si>
  <si>
    <t>November IESO Bill Accrual (Non-OER)</t>
  </si>
  <si>
    <t>Reversal of November IESO Bill Accrual (Non-OER)</t>
  </si>
  <si>
    <t>December IESO Bill Accrual (Non-OER)</t>
  </si>
  <si>
    <t>Reversal of December IESO Bill Accrual for OER**</t>
  </si>
  <si>
    <t>Reversal of December IESO Bill Accrual (Non-OER)</t>
  </si>
  <si>
    <t>January IESO Bill Accrual (Non-OER)</t>
  </si>
  <si>
    <t xml:space="preserve">-This entry would be applicable. </t>
  </si>
  <si>
    <t>Dr. Account 1120 - Accrued Utility Revenues</t>
  </si>
  <si>
    <t>Dr. Account 1115 (2) - Accounts Receivable Financial Assistance, Sub-account OER Unbilled</t>
  </si>
  <si>
    <t xml:space="preserve">**This offsetting journal entry and associated reversing journal entry may or may not be applicable, depending on a distributor's particular circumstances, including its reporting standard and whether it is a fully/partially embedded distributor. Distributors are to use their own discretion in determining whether this offsetting entry is applicable to its particular circumstances. </t>
  </si>
  <si>
    <t>Reversal of November IESO Bill Accrual for OER**</t>
  </si>
  <si>
    <t>-This entry would be for the reversal of the accrual for the host distributor bill, rather that the IESO bill.</t>
  </si>
  <si>
    <t>Cr. Account 1120 - Accrued Utility Revenues</t>
  </si>
  <si>
    <t xml:space="preserve">After all the accrual journal entries have been done for receivable and payables, the net balance in Account 1115 excluding the IESO bill accrual for OER is expected to be equal to the OER claim amount. The net balance in Account 1115 including the IESO bill accrual for OER is expected to be zero in the case where the offsetting journal entry applies.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</si>
</sst>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b/>
      <u/>
      <sz val="14"/>
      <color theme="1"/>
      <name val="Arial"/>
      <family val="2"/>
    </font>
    <font>
      <sz val="13"/>
      <color theme="1"/>
      <name val="Arial"/>
      <family val="2"/>
    </font>
    <font>
      <b/>
      <sz val="14"/>
      <color theme="1"/>
      <name val="Arial"/>
      <family val="2"/>
    </font>
    <font>
      <b/>
      <u/>
      <sz val="20"/>
      <color theme="1"/>
      <name val="Arial"/>
      <family val="2"/>
    </font>
    <font>
      <sz val="11"/>
      <name val="Arial"/>
      <family val="2"/>
    </font>
    <font>
      <b/>
      <sz val="11"/>
      <name val="Arial"/>
      <family val="2"/>
    </font>
    <font>
      <b/>
      <u/>
      <sz val="11"/>
      <name val="Arial"/>
      <family val="2"/>
    </font>
    <font>
      <sz val="13"/>
      <name val="Arial"/>
      <family val="2"/>
    </font>
    <font>
      <sz val="11"/>
      <color rgb="FFFF0000"/>
      <name val="Arial"/>
      <family val="2"/>
    </font>
    <font>
      <sz val="11"/>
      <color rgb="FF00B0F0"/>
      <name val="Arial"/>
      <family val="2"/>
    </font>
    <font>
      <strike/>
      <sz val="11"/>
      <color rgb="FFFF0000"/>
      <name val="Arial"/>
      <family val="2"/>
    </font>
    <font>
      <b/>
      <sz val="15"/>
      <color theme="1"/>
      <name val="Arial"/>
      <family val="2"/>
    </font>
    <font>
      <u/>
      <sz val="20"/>
      <color theme="1"/>
      <name val="Arial"/>
      <family val="2"/>
    </font>
    <font>
      <sz val="11"/>
      <color rgb="FF00B050"/>
      <name val="Arial"/>
      <family val="2"/>
    </font>
    <font>
      <b/>
      <sz val="11"/>
      <color rgb="FF00B050"/>
      <name val="Arial"/>
      <family val="2"/>
    </font>
    <font>
      <b/>
      <sz val="11"/>
      <color rgb="FF00B0F0"/>
      <name val="Arial"/>
      <family val="2"/>
    </font>
    <font>
      <u/>
      <sz val="11"/>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33">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left"/>
    </xf>
    <xf numFmtId="0" fontId="2" fillId="2" borderId="0" xfId="0" applyFont="1" applyFill="1"/>
    <xf numFmtId="0" fontId="2" fillId="2" borderId="0" xfId="0" applyFont="1" applyFill="1" applyAlignment="1">
      <alignment horizontal="left"/>
    </xf>
    <xf numFmtId="0" fontId="2" fillId="2" borderId="0" xfId="0" applyFont="1" applyFill="1" applyAlignment="1">
      <alignment wrapText="1"/>
    </xf>
    <xf numFmtId="0" fontId="2" fillId="0" borderId="0" xfId="0" applyFont="1" applyFill="1"/>
    <xf numFmtId="0" fontId="2" fillId="0" borderId="0" xfId="0" applyFont="1" applyFill="1" applyAlignment="1">
      <alignment horizontal="left"/>
    </xf>
    <xf numFmtId="0" fontId="2" fillId="0" borderId="0" xfId="0" applyFont="1" applyFill="1" applyAlignment="1">
      <alignment wrapText="1"/>
    </xf>
    <xf numFmtId="0" fontId="4" fillId="0" borderId="0" xfId="0" applyFont="1" applyAlignment="1"/>
    <xf numFmtId="0" fontId="2" fillId="0" borderId="0" xfId="0" applyFont="1" applyAlignment="1"/>
    <xf numFmtId="164" fontId="2" fillId="0" borderId="0" xfId="1" applyNumberFormat="1" applyFont="1" applyBorder="1" applyAlignment="1">
      <alignment horizontal="center"/>
    </xf>
    <xf numFmtId="0" fontId="6" fillId="0" borderId="0" xfId="0" applyFont="1" applyAlignment="1">
      <alignment wrapText="1"/>
    </xf>
    <xf numFmtId="164" fontId="2" fillId="0" borderId="0" xfId="1" applyNumberFormat="1" applyFont="1" applyAlignment="1">
      <alignment horizontal="center"/>
    </xf>
    <xf numFmtId="0" fontId="5" fillId="0" borderId="0" xfId="0" applyFont="1" applyFill="1"/>
    <xf numFmtId="0" fontId="7" fillId="3" borderId="0" xfId="0" quotePrefix="1" applyFont="1" applyFill="1"/>
    <xf numFmtId="0" fontId="2" fillId="3" borderId="0" xfId="0" applyFont="1" applyFill="1"/>
    <xf numFmtId="0" fontId="2" fillId="3" borderId="0" xfId="0" applyFont="1" applyFill="1" applyAlignment="1">
      <alignment horizontal="left"/>
    </xf>
    <xf numFmtId="0" fontId="2" fillId="3" borderId="0" xfId="0" applyFont="1" applyFill="1" applyAlignment="1">
      <alignment wrapText="1"/>
    </xf>
    <xf numFmtId="0" fontId="7" fillId="0" borderId="0" xfId="0" quotePrefix="1" applyFont="1" applyFill="1"/>
    <xf numFmtId="0" fontId="4" fillId="0" borderId="0" xfId="0" applyFont="1"/>
    <xf numFmtId="0" fontId="2" fillId="0" borderId="0" xfId="0" quotePrefix="1" applyFont="1" applyAlignment="1">
      <alignment horizontal="left"/>
    </xf>
    <xf numFmtId="164" fontId="2" fillId="0" borderId="0" xfId="1" applyNumberFormat="1" applyFont="1" applyAlignment="1">
      <alignment wrapText="1"/>
    </xf>
    <xf numFmtId="164" fontId="2" fillId="0" borderId="0" xfId="1" applyNumberFormat="1" applyFont="1"/>
    <xf numFmtId="15" fontId="3" fillId="0" borderId="0" xfId="0" applyNumberFormat="1" applyFont="1"/>
    <xf numFmtId="0" fontId="3" fillId="0" borderId="0" xfId="0" applyFont="1"/>
    <xf numFmtId="0" fontId="2" fillId="0" borderId="0" xfId="0" applyFont="1" applyBorder="1" applyAlignment="1">
      <alignment wrapText="1"/>
    </xf>
    <xf numFmtId="0" fontId="2" fillId="0" borderId="0" xfId="0" applyFont="1" applyBorder="1"/>
    <xf numFmtId="0" fontId="2" fillId="0" borderId="6" xfId="0" applyFont="1" applyBorder="1"/>
    <xf numFmtId="0" fontId="2" fillId="0" borderId="20" xfId="0" applyFont="1" applyBorder="1"/>
    <xf numFmtId="0" fontId="2" fillId="0" borderId="20" xfId="0" applyFont="1" applyBorder="1" applyAlignment="1">
      <alignment wrapText="1"/>
    </xf>
    <xf numFmtId="0" fontId="2" fillId="0" borderId="17" xfId="0" applyFont="1" applyBorder="1" applyAlignment="1">
      <alignment wrapText="1"/>
    </xf>
    <xf numFmtId="0" fontId="4" fillId="0" borderId="0" xfId="0" applyFont="1" applyFill="1" applyBorder="1"/>
    <xf numFmtId="0" fontId="2" fillId="0" borderId="0" xfId="0" applyFont="1" applyFill="1" applyBorder="1"/>
    <xf numFmtId="17" fontId="7" fillId="3" borderId="0" xfId="0" quotePrefix="1" applyNumberFormat="1" applyFont="1" applyFill="1"/>
    <xf numFmtId="17" fontId="7" fillId="0" borderId="0" xfId="0" quotePrefix="1" applyNumberFormat="1" applyFont="1" applyFill="1"/>
    <xf numFmtId="0" fontId="8" fillId="0" borderId="0" xfId="0" applyFont="1"/>
    <xf numFmtId="0" fontId="2" fillId="0" borderId="23" xfId="0" quotePrefix="1" applyFont="1" applyBorder="1" applyAlignment="1">
      <alignment horizontal="left"/>
    </xf>
    <xf numFmtId="0" fontId="4" fillId="0" borderId="23" xfId="0" applyFont="1" applyBorder="1"/>
    <xf numFmtId="164" fontId="2" fillId="0" borderId="23" xfId="1" applyNumberFormat="1" applyFont="1" applyBorder="1" applyAlignment="1">
      <alignment horizontal="center"/>
    </xf>
    <xf numFmtId="164" fontId="2" fillId="0" borderId="23" xfId="1" applyNumberFormat="1" applyFont="1" applyBorder="1" applyAlignment="1">
      <alignment wrapText="1"/>
    </xf>
    <xf numFmtId="0" fontId="2" fillId="0" borderId="23" xfId="0" applyFont="1" applyBorder="1" applyAlignment="1">
      <alignment wrapText="1"/>
    </xf>
    <xf numFmtId="0" fontId="2" fillId="0" borderId="24" xfId="0" applyFont="1" applyBorder="1" applyAlignment="1">
      <alignment wrapText="1"/>
    </xf>
    <xf numFmtId="0" fontId="3" fillId="0" borderId="22" xfId="0" applyFont="1" applyBorder="1"/>
    <xf numFmtId="0" fontId="4" fillId="0" borderId="22" xfId="0" applyFont="1" applyBorder="1"/>
    <xf numFmtId="0" fontId="2" fillId="0" borderId="23" xfId="0" applyFont="1" applyBorder="1"/>
    <xf numFmtId="15" fontId="10" fillId="0" borderId="0" xfId="0" applyNumberFormat="1" applyFont="1"/>
    <xf numFmtId="0" fontId="9" fillId="0" borderId="0" xfId="0" quotePrefix="1" applyFont="1" applyAlignment="1">
      <alignment horizontal="left"/>
    </xf>
    <xf numFmtId="0" fontId="11" fillId="0" borderId="0" xfId="0" applyFont="1"/>
    <xf numFmtId="164" fontId="9" fillId="0" borderId="0" xfId="1" applyNumberFormat="1" applyFont="1" applyAlignment="1">
      <alignment horizontal="center"/>
    </xf>
    <xf numFmtId="164" fontId="9" fillId="0" borderId="0" xfId="1" applyNumberFormat="1" applyFont="1" applyAlignment="1">
      <alignment wrapText="1"/>
    </xf>
    <xf numFmtId="0" fontId="9" fillId="0" borderId="0" xfId="0" applyFont="1"/>
    <xf numFmtId="0" fontId="13" fillId="0" borderId="0" xfId="0" applyFont="1"/>
    <xf numFmtId="0" fontId="13" fillId="0" borderId="0" xfId="0" quotePrefix="1" applyFont="1" applyAlignment="1">
      <alignment horizontal="left"/>
    </xf>
    <xf numFmtId="164" fontId="13" fillId="0" borderId="0" xfId="1" applyNumberFormat="1" applyFont="1" applyAlignment="1">
      <alignment wrapText="1"/>
    </xf>
    <xf numFmtId="0" fontId="13" fillId="0" borderId="0" xfId="0" applyFont="1" applyAlignment="1">
      <alignment wrapText="1"/>
    </xf>
    <xf numFmtId="0" fontId="9" fillId="0" borderId="0" xfId="0" applyFont="1" applyAlignment="1">
      <alignment wrapText="1"/>
    </xf>
    <xf numFmtId="0" fontId="10" fillId="0" borderId="0" xfId="0" applyFont="1"/>
    <xf numFmtId="0" fontId="9" fillId="0" borderId="0" xfId="0" applyFont="1" applyAlignment="1">
      <alignment horizontal="left"/>
    </xf>
    <xf numFmtId="0" fontId="16" fillId="2" borderId="0" xfId="0" applyFont="1" applyFill="1"/>
    <xf numFmtId="0" fontId="17" fillId="0" borderId="0" xfId="0" applyFont="1"/>
    <xf numFmtId="0" fontId="12" fillId="0" borderId="0" xfId="0" applyFont="1" applyAlignment="1">
      <alignment vertical="top" wrapText="1"/>
    </xf>
    <xf numFmtId="164" fontId="2" fillId="0" borderId="0" xfId="1" applyNumberFormat="1" applyFont="1" applyBorder="1" applyAlignment="1">
      <alignment horizontal="center" vertical="top"/>
    </xf>
    <xf numFmtId="0" fontId="2" fillId="0" borderId="0" xfId="0" applyFont="1" applyAlignment="1">
      <alignment vertical="top"/>
    </xf>
    <xf numFmtId="0" fontId="3" fillId="0" borderId="0" xfId="0" applyFont="1" applyAlignment="1">
      <alignment wrapText="1"/>
    </xf>
    <xf numFmtId="164" fontId="3" fillId="0" borderId="0" xfId="1" applyNumberFormat="1" applyFont="1" applyBorder="1" applyAlignment="1">
      <alignment horizontal="center"/>
    </xf>
    <xf numFmtId="0" fontId="9" fillId="0" borderId="0" xfId="0" applyFont="1" applyFill="1" applyAlignment="1">
      <alignment wrapText="1"/>
    </xf>
    <xf numFmtId="0" fontId="6" fillId="0" borderId="0" xfId="0" applyFont="1" applyFill="1" applyAlignment="1"/>
    <xf numFmtId="0" fontId="6" fillId="0" borderId="0" xfId="0" applyFont="1" applyFill="1"/>
    <xf numFmtId="0" fontId="6" fillId="0" borderId="0" xfId="0" applyFont="1" applyFill="1" applyAlignment="1">
      <alignment wrapText="1"/>
    </xf>
    <xf numFmtId="0" fontId="9" fillId="0" borderId="0" xfId="0" applyFont="1" applyAlignment="1">
      <alignment horizontal="left" vertical="top" wrapText="1"/>
    </xf>
    <xf numFmtId="0" fontId="11" fillId="0" borderId="30" xfId="0" applyFont="1" applyBorder="1" applyAlignment="1">
      <alignment horizontal="left" vertical="top"/>
    </xf>
    <xf numFmtId="0" fontId="10" fillId="0" borderId="31" xfId="0" applyFont="1" applyBorder="1" applyAlignment="1">
      <alignment horizontal="left" vertical="top" wrapText="1"/>
    </xf>
    <xf numFmtId="0" fontId="9" fillId="0" borderId="25" xfId="0" applyFont="1" applyBorder="1" applyAlignment="1"/>
    <xf numFmtId="0" fontId="2" fillId="0" borderId="26" xfId="0" applyFont="1" applyBorder="1"/>
    <xf numFmtId="0" fontId="2" fillId="0" borderId="26" xfId="0" applyFont="1" applyBorder="1" applyAlignment="1">
      <alignment wrapText="1"/>
    </xf>
    <xf numFmtId="0" fontId="9" fillId="0" borderId="1" xfId="0" applyFont="1" applyBorder="1" applyAlignment="1"/>
    <xf numFmtId="0" fontId="2" fillId="0" borderId="2" xfId="0" applyFont="1" applyBorder="1"/>
    <xf numFmtId="0" fontId="2" fillId="0" borderId="2" xfId="0" applyFont="1" applyBorder="1" applyAlignment="1">
      <alignment wrapText="1"/>
    </xf>
    <xf numFmtId="0" fontId="19" fillId="0" borderId="27" xfId="0" applyFont="1" applyBorder="1" applyAlignment="1"/>
    <xf numFmtId="0" fontId="9" fillId="0" borderId="0" xfId="0" applyFont="1" applyBorder="1" applyAlignment="1">
      <alignment wrapText="1"/>
    </xf>
    <xf numFmtId="0" fontId="13" fillId="0" borderId="0" xfId="0" applyFont="1" applyAlignment="1"/>
    <xf numFmtId="0" fontId="2" fillId="0" borderId="0" xfId="0" quotePrefix="1" applyFont="1"/>
    <xf numFmtId="0" fontId="2" fillId="0" borderId="0" xfId="0" applyFont="1" applyFill="1" applyAlignment="1"/>
    <xf numFmtId="0" fontId="18" fillId="0" borderId="0" xfId="0" quotePrefix="1" applyFont="1"/>
    <xf numFmtId="0" fontId="14" fillId="0" borderId="0" xfId="0" quotePrefix="1" applyFont="1"/>
    <xf numFmtId="15" fontId="3" fillId="0" borderId="0" xfId="0" quotePrefix="1" applyNumberFormat="1" applyFont="1" applyAlignment="1">
      <alignment horizontal="right"/>
    </xf>
    <xf numFmtId="0" fontId="9" fillId="0" borderId="0" xfId="0" applyFont="1" applyAlignment="1"/>
    <xf numFmtId="0" fontId="9" fillId="0" borderId="0" xfId="0" quotePrefix="1" applyFont="1"/>
    <xf numFmtId="0" fontId="9" fillId="0" borderId="0" xfId="0" applyFont="1" applyFill="1" applyAlignment="1"/>
    <xf numFmtId="0" fontId="9" fillId="0" borderId="0" xfId="0" applyFont="1" applyFill="1"/>
    <xf numFmtId="0" fontId="9" fillId="0" borderId="0" xfId="0" applyFont="1" applyFill="1" applyAlignment="1">
      <alignment horizontal="center" wrapText="1"/>
    </xf>
    <xf numFmtId="0" fontId="10" fillId="0" borderId="13" xfId="0" applyFont="1" applyFill="1" applyBorder="1" applyAlignment="1">
      <alignment horizontal="center" wrapText="1"/>
    </xf>
    <xf numFmtId="0" fontId="10" fillId="0" borderId="16" xfId="0" applyFont="1" applyFill="1" applyBorder="1" applyAlignment="1">
      <alignment horizontal="center" wrapText="1"/>
    </xf>
    <xf numFmtId="0" fontId="9" fillId="0" borderId="11" xfId="0" applyFont="1" applyFill="1" applyBorder="1" applyAlignment="1">
      <alignment horizontal="center" wrapText="1"/>
    </xf>
    <xf numFmtId="0" fontId="10" fillId="0" borderId="14" xfId="0" applyFont="1" applyFill="1" applyBorder="1" applyAlignment="1">
      <alignment horizontal="center" wrapText="1"/>
    </xf>
    <xf numFmtId="0" fontId="10" fillId="0" borderId="15" xfId="0" applyFont="1" applyFill="1" applyBorder="1" applyAlignment="1">
      <alignment horizontal="center" wrapText="1"/>
    </xf>
    <xf numFmtId="164" fontId="10" fillId="0" borderId="13" xfId="1" quotePrefix="1" applyNumberFormat="1" applyFont="1" applyFill="1" applyBorder="1" applyAlignment="1">
      <alignment horizontal="center" wrapText="1"/>
    </xf>
    <xf numFmtId="164" fontId="9" fillId="0" borderId="0" xfId="1" applyNumberFormat="1" applyFont="1" applyFill="1" applyAlignment="1">
      <alignment horizontal="center" wrapText="1"/>
    </xf>
    <xf numFmtId="164" fontId="10" fillId="0" borderId="5" xfId="1" applyNumberFormat="1" applyFont="1" applyFill="1" applyBorder="1" applyAlignment="1">
      <alignment horizontal="center" wrapText="1"/>
    </xf>
    <xf numFmtId="165" fontId="9" fillId="0" borderId="3" xfId="2" applyNumberFormat="1" applyFont="1" applyFill="1" applyBorder="1" applyAlignment="1">
      <alignment horizontal="center" wrapText="1"/>
    </xf>
    <xf numFmtId="165" fontId="9" fillId="0" borderId="1" xfId="2" applyNumberFormat="1" applyFont="1" applyFill="1" applyBorder="1" applyAlignment="1">
      <alignment horizontal="center" wrapText="1"/>
    </xf>
    <xf numFmtId="165" fontId="9" fillId="0" borderId="4" xfId="2" applyNumberFormat="1" applyFont="1" applyFill="1" applyBorder="1" applyAlignment="1">
      <alignment horizontal="center" wrapText="1"/>
    </xf>
    <xf numFmtId="165" fontId="9" fillId="0" borderId="9" xfId="2" applyNumberFormat="1" applyFont="1" applyFill="1" applyBorder="1" applyAlignment="1">
      <alignment horizontal="center" wrapText="1"/>
    </xf>
    <xf numFmtId="164" fontId="9" fillId="0" borderId="0" xfId="1" applyNumberFormat="1" applyFont="1" applyFill="1" applyBorder="1" applyAlignment="1">
      <alignment horizontal="center" wrapText="1"/>
    </xf>
    <xf numFmtId="165" fontId="9" fillId="0" borderId="5" xfId="2" applyNumberFormat="1" applyFont="1" applyFill="1" applyBorder="1" applyAlignment="1">
      <alignment horizontal="center" wrapText="1"/>
    </xf>
    <xf numFmtId="164" fontId="10" fillId="0" borderId="6" xfId="1" applyNumberFormat="1" applyFont="1" applyFill="1" applyBorder="1" applyAlignment="1">
      <alignment horizontal="center" wrapText="1"/>
    </xf>
    <xf numFmtId="165" fontId="9" fillId="0" borderId="6" xfId="2" applyNumberFormat="1" applyFont="1" applyFill="1" applyBorder="1" applyAlignment="1">
      <alignment horizontal="center" wrapText="1"/>
    </xf>
    <xf numFmtId="165" fontId="9" fillId="0" borderId="7" xfId="2" applyNumberFormat="1" applyFont="1" applyFill="1" applyBorder="1" applyAlignment="1">
      <alignment horizontal="center" wrapText="1"/>
    </xf>
    <xf numFmtId="165" fontId="9" fillId="0" borderId="8" xfId="2" applyNumberFormat="1" applyFont="1" applyFill="1" applyBorder="1" applyAlignment="1">
      <alignment horizontal="center" wrapText="1"/>
    </xf>
    <xf numFmtId="165" fontId="9" fillId="0" borderId="10" xfId="2" applyNumberFormat="1" applyFont="1" applyFill="1" applyBorder="1" applyAlignment="1">
      <alignment horizontal="center" wrapText="1"/>
    </xf>
    <xf numFmtId="164" fontId="9" fillId="0" borderId="0" xfId="1" applyNumberFormat="1" applyFont="1" applyFill="1" applyAlignment="1">
      <alignment horizontal="center"/>
    </xf>
    <xf numFmtId="164" fontId="9" fillId="0" borderId="0" xfId="1" applyNumberFormat="1" applyFont="1" applyFill="1" applyBorder="1" applyAlignment="1">
      <alignment horizontal="left"/>
    </xf>
    <xf numFmtId="0" fontId="21" fillId="0" borderId="0" xfId="0" applyFont="1" applyFill="1"/>
    <xf numFmtId="0" fontId="21" fillId="0" borderId="0" xfId="0" applyFont="1" applyFill="1" applyAlignment="1">
      <alignment wrapText="1"/>
    </xf>
    <xf numFmtId="164" fontId="9" fillId="0" borderId="0" xfId="0" applyNumberFormat="1" applyFont="1" applyAlignment="1">
      <alignment wrapText="1"/>
    </xf>
    <xf numFmtId="0" fontId="9" fillId="0" borderId="18" xfId="0" quotePrefix="1" applyFont="1" applyBorder="1" applyAlignment="1">
      <alignment horizontal="left"/>
    </xf>
    <xf numFmtId="164" fontId="9" fillId="0" borderId="0" xfId="0" applyNumberFormat="1" applyFont="1" applyBorder="1" applyAlignment="1">
      <alignment wrapText="1"/>
    </xf>
    <xf numFmtId="0" fontId="9" fillId="0" borderId="18" xfId="0" applyFont="1" applyBorder="1"/>
    <xf numFmtId="164" fontId="9" fillId="0" borderId="2" xfId="0" applyNumberFormat="1" applyFont="1" applyBorder="1" applyAlignment="1">
      <alignment wrapText="1"/>
    </xf>
    <xf numFmtId="0" fontId="10" fillId="0" borderId="18" xfId="0" applyFont="1" applyBorder="1"/>
    <xf numFmtId="0" fontId="9" fillId="0" borderId="0" xfId="0" applyFont="1" applyBorder="1"/>
    <xf numFmtId="0" fontId="9" fillId="0" borderId="19" xfId="0" applyFont="1" applyBorder="1" applyAlignment="1">
      <alignment wrapText="1"/>
    </xf>
    <xf numFmtId="0" fontId="10" fillId="0" borderId="22" xfId="0" applyFont="1" applyBorder="1"/>
    <xf numFmtId="0" fontId="9" fillId="0" borderId="23" xfId="0" quotePrefix="1" applyFont="1" applyBorder="1" applyAlignment="1">
      <alignment horizontal="left"/>
    </xf>
    <xf numFmtId="0" fontId="11" fillId="0" borderId="23" xfId="0" applyFont="1" applyBorder="1"/>
    <xf numFmtId="164" fontId="9" fillId="0" borderId="23" xfId="1" applyNumberFormat="1" applyFont="1" applyBorder="1" applyAlignment="1">
      <alignment horizontal="center"/>
    </xf>
    <xf numFmtId="0" fontId="9" fillId="0" borderId="24" xfId="0" applyFont="1" applyBorder="1" applyAlignment="1">
      <alignment wrapText="1"/>
    </xf>
    <xf numFmtId="0" fontId="11" fillId="0" borderId="22" xfId="0" applyFont="1" applyBorder="1"/>
    <xf numFmtId="0" fontId="9" fillId="0" borderId="23" xfId="0" applyFont="1" applyBorder="1"/>
    <xf numFmtId="164" fontId="9" fillId="0" borderId="0" xfId="0" applyNumberFormat="1" applyFont="1" applyBorder="1"/>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164" fontId="9" fillId="0" borderId="24" xfId="1" applyNumberFormat="1" applyFont="1" applyBorder="1" applyAlignment="1">
      <alignment wrapText="1"/>
    </xf>
    <xf numFmtId="0" fontId="4" fillId="0" borderId="24" xfId="0" applyFont="1" applyBorder="1"/>
    <xf numFmtId="0" fontId="9" fillId="0" borderId="19" xfId="0" quotePrefix="1" applyFont="1" applyBorder="1" applyAlignment="1">
      <alignment horizontal="left"/>
    </xf>
    <xf numFmtId="0" fontId="9" fillId="0" borderId="19" xfId="0" applyFont="1" applyBorder="1" applyAlignment="1"/>
    <xf numFmtId="0" fontId="9" fillId="0" borderId="19" xfId="0" applyFont="1" applyBorder="1"/>
    <xf numFmtId="164" fontId="2" fillId="0" borderId="24" xfId="1" applyNumberFormat="1" applyFont="1" applyBorder="1" applyAlignment="1">
      <alignment wrapText="1"/>
    </xf>
    <xf numFmtId="0" fontId="15" fillId="0" borderId="0" xfId="0" applyFont="1" applyFill="1" applyAlignment="1"/>
    <xf numFmtId="0" fontId="15" fillId="0" borderId="0" xfId="0" applyFont="1" applyFill="1"/>
    <xf numFmtId="0" fontId="15" fillId="0" borderId="0" xfId="0" applyFont="1" applyFill="1" applyAlignment="1">
      <alignment wrapText="1"/>
    </xf>
    <xf numFmtId="164" fontId="10" fillId="0" borderId="32" xfId="0" applyNumberFormat="1" applyFont="1" applyBorder="1" applyAlignment="1">
      <alignment wrapText="1"/>
    </xf>
    <xf numFmtId="0" fontId="9" fillId="0" borderId="18" xfId="0" applyFont="1" applyBorder="1" applyAlignment="1">
      <alignment horizontal="left" wrapText="1"/>
    </xf>
    <xf numFmtId="0" fontId="9" fillId="0" borderId="0" xfId="0" applyFont="1" applyBorder="1" applyAlignment="1">
      <alignment horizontal="left" wrapText="1"/>
    </xf>
    <xf numFmtId="0" fontId="9" fillId="0" borderId="0" xfId="0" applyFont="1" applyAlignment="1">
      <alignment horizontal="left" wrapText="1"/>
    </xf>
    <xf numFmtId="0" fontId="18" fillId="0" borderId="0" xfId="0" quotePrefix="1" applyFont="1" applyAlignment="1">
      <alignment horizontal="left" wrapText="1"/>
    </xf>
    <xf numFmtId="0" fontId="14" fillId="0" borderId="0" xfId="0" quotePrefix="1" applyFont="1" applyAlignment="1">
      <alignment horizontal="left" wrapText="1"/>
    </xf>
    <xf numFmtId="0" fontId="9" fillId="0" borderId="0" xfId="0" quotePrefix="1" applyFont="1" applyFill="1" applyAlignment="1">
      <alignment horizontal="left" wrapText="1"/>
    </xf>
    <xf numFmtId="0" fontId="9" fillId="0" borderId="0" xfId="0" quotePrefix="1" applyFont="1" applyAlignment="1">
      <alignment horizontal="left" vertical="top" wrapText="1"/>
    </xf>
    <xf numFmtId="0" fontId="14" fillId="0" borderId="0" xfId="0" applyFont="1" applyAlignment="1">
      <alignment horizontal="left" wrapText="1"/>
    </xf>
    <xf numFmtId="0" fontId="15" fillId="0" borderId="0" xfId="0" applyFont="1" applyFill="1" applyAlignment="1">
      <alignment horizontal="left" wrapText="1"/>
    </xf>
    <xf numFmtId="0" fontId="9" fillId="0" borderId="27" xfId="0" applyFont="1" applyBorder="1" applyAlignment="1">
      <alignment horizontal="left" wrapText="1"/>
    </xf>
    <xf numFmtId="0" fontId="9" fillId="0" borderId="28" xfId="0" applyFont="1" applyBorder="1" applyAlignment="1">
      <alignment horizontal="left" wrapText="1"/>
    </xf>
    <xf numFmtId="0" fontId="9" fillId="0" borderId="1" xfId="0" applyFont="1" applyBorder="1" applyAlignment="1">
      <alignment horizontal="left" wrapText="1"/>
    </xf>
    <xf numFmtId="0" fontId="9" fillId="0" borderId="2" xfId="0" applyFont="1" applyBorder="1" applyAlignment="1">
      <alignment horizontal="left" wrapText="1"/>
    </xf>
    <xf numFmtId="0" fontId="9" fillId="0" borderId="29" xfId="0" applyFont="1" applyBorder="1" applyAlignment="1">
      <alignment horizontal="left" wrapText="1"/>
    </xf>
    <xf numFmtId="0" fontId="20" fillId="0" borderId="27" xfId="0" applyFont="1" applyBorder="1" applyAlignment="1">
      <alignment horizontal="left" wrapText="1"/>
    </xf>
    <xf numFmtId="0" fontId="20" fillId="0" borderId="0" xfId="0" applyFont="1" applyBorder="1" applyAlignment="1">
      <alignment horizontal="left" wrapText="1"/>
    </xf>
    <xf numFmtId="0" fontId="20" fillId="0" borderId="28" xfId="0" applyFont="1" applyBorder="1" applyAlignment="1">
      <alignment horizontal="left"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21" xfId="0" applyFont="1" applyBorder="1" applyAlignment="1">
      <alignment horizontal="left" vertical="top" wrapText="1"/>
    </xf>
    <xf numFmtId="0" fontId="10" fillId="0" borderId="11" xfId="0" applyFont="1" applyFill="1" applyBorder="1" applyAlignment="1">
      <alignment horizontal="center" wrapText="1"/>
    </xf>
    <xf numFmtId="0" fontId="10" fillId="0" borderId="12"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19"/>
  <sheetViews>
    <sheetView tabSelected="1" zoomScale="70" zoomScaleNormal="70" workbookViewId="0">
      <selection activeCell="G10" sqref="G10"/>
    </sheetView>
  </sheetViews>
  <sheetFormatPr defaultColWidth="9.109375" defaultRowHeight="13.8" x14ac:dyDescent="0.25"/>
  <cols>
    <col min="1" max="1" width="15.109375" style="1" customWidth="1"/>
    <col min="2" max="2" width="4.33203125" style="1" customWidth="1"/>
    <col min="3" max="3" width="19.33203125" style="2" customWidth="1"/>
    <col min="4" max="5" width="22.88671875" style="2" customWidth="1"/>
    <col min="6" max="6" width="38.44140625" style="2" customWidth="1"/>
    <col min="7" max="7" width="22.88671875" style="2" customWidth="1"/>
    <col min="8" max="8" width="25.109375" style="2" customWidth="1"/>
    <col min="9" max="9" width="22.88671875" style="2" customWidth="1"/>
    <col min="10" max="10" width="4" style="2" customWidth="1"/>
    <col min="11" max="11" width="17.44140625" style="1" bestFit="1" customWidth="1"/>
    <col min="12" max="12" width="56" style="3" customWidth="1"/>
    <col min="13" max="13" width="18.33203125" style="1" customWidth="1"/>
    <col min="14" max="14" width="10.5546875" style="1" bestFit="1" customWidth="1"/>
    <col min="15" max="15" width="15.33203125" style="1" bestFit="1" customWidth="1"/>
    <col min="16" max="16" width="13.88671875" style="1" bestFit="1" customWidth="1"/>
    <col min="17" max="17" width="9.109375" style="1"/>
    <col min="18" max="18" width="28.109375" style="1" customWidth="1"/>
    <col min="19" max="19" width="15.44140625" style="1" customWidth="1"/>
    <col min="20" max="16384" width="9.109375" style="1"/>
  </cols>
  <sheetData>
    <row r="1" spans="1:12" ht="24.6" x14ac:dyDescent="0.4">
      <c r="A1" s="37" t="s">
        <v>51</v>
      </c>
    </row>
    <row r="2" spans="1:12" ht="24.6" x14ac:dyDescent="0.4">
      <c r="A2" s="61" t="s">
        <v>34</v>
      </c>
    </row>
    <row r="3" spans="1:12" ht="24.6" x14ac:dyDescent="0.4">
      <c r="A3" s="61"/>
    </row>
    <row r="5" spans="1:12" ht="19.2" x14ac:dyDescent="0.35">
      <c r="A5" s="60" t="s">
        <v>35</v>
      </c>
      <c r="B5" s="4"/>
      <c r="C5" s="5"/>
      <c r="D5" s="4"/>
      <c r="E5" s="4"/>
      <c r="F5" s="4"/>
      <c r="G5" s="4"/>
      <c r="H5" s="6"/>
    </row>
    <row r="6" spans="1:12" x14ac:dyDescent="0.25">
      <c r="A6" s="10"/>
    </row>
    <row r="7" spans="1:12" x14ac:dyDescent="0.25">
      <c r="A7" s="11" t="s">
        <v>5</v>
      </c>
    </row>
    <row r="8" spans="1:12" x14ac:dyDescent="0.25">
      <c r="A8" s="52" t="s">
        <v>98</v>
      </c>
    </row>
    <row r="9" spans="1:12" x14ac:dyDescent="0.25">
      <c r="A9" s="10"/>
      <c r="L9" s="1"/>
    </row>
    <row r="10" spans="1:12" x14ac:dyDescent="0.25">
      <c r="A10" s="10" t="s">
        <v>4</v>
      </c>
      <c r="K10" s="12"/>
      <c r="L10" s="1"/>
    </row>
    <row r="11" spans="1:12" x14ac:dyDescent="0.25">
      <c r="A11" s="84" t="s">
        <v>60</v>
      </c>
      <c r="K11" s="12"/>
      <c r="L11" s="1"/>
    </row>
    <row r="12" spans="1:12" x14ac:dyDescent="0.25">
      <c r="B12" s="149" t="s">
        <v>83</v>
      </c>
      <c r="C12" s="149"/>
      <c r="D12" s="149"/>
      <c r="E12" s="149"/>
      <c r="F12" s="149"/>
      <c r="G12" s="149"/>
      <c r="H12" s="149"/>
      <c r="K12" s="12"/>
      <c r="L12" s="1"/>
    </row>
    <row r="13" spans="1:12" ht="29.4" customHeight="1" x14ac:dyDescent="0.25">
      <c r="B13" s="150" t="s">
        <v>59</v>
      </c>
      <c r="C13" s="150"/>
      <c r="D13" s="150"/>
      <c r="E13" s="150"/>
      <c r="F13" s="150"/>
      <c r="G13" s="150"/>
      <c r="H13" s="150"/>
      <c r="K13" s="12"/>
      <c r="L13" s="1"/>
    </row>
    <row r="14" spans="1:12" x14ac:dyDescent="0.25">
      <c r="A14" s="71"/>
      <c r="B14" s="71"/>
      <c r="C14" s="71"/>
      <c r="D14" s="71"/>
      <c r="E14" s="71"/>
      <c r="F14" s="71"/>
      <c r="G14" s="71"/>
      <c r="H14" s="71"/>
      <c r="K14" s="12"/>
      <c r="L14" s="1"/>
    </row>
    <row r="15" spans="1:12" s="26" customFormat="1" x14ac:dyDescent="0.25">
      <c r="B15" s="72" t="s">
        <v>68</v>
      </c>
      <c r="C15" s="73"/>
      <c r="D15" s="73"/>
      <c r="E15" s="73"/>
      <c r="F15" s="164" t="s">
        <v>68</v>
      </c>
      <c r="G15" s="165"/>
      <c r="H15" s="166"/>
      <c r="I15" s="65"/>
      <c r="J15" s="65"/>
      <c r="K15" s="66"/>
    </row>
    <row r="16" spans="1:12" ht="29.4" customHeight="1" x14ac:dyDescent="0.25">
      <c r="B16" s="74" t="s">
        <v>94</v>
      </c>
      <c r="C16" s="75"/>
      <c r="D16" s="76"/>
      <c r="E16" s="76"/>
      <c r="F16" s="153" t="s">
        <v>72</v>
      </c>
      <c r="G16" s="145"/>
      <c r="H16" s="154"/>
      <c r="I16" s="57"/>
      <c r="J16" s="57"/>
      <c r="K16" s="12"/>
      <c r="L16" s="1"/>
    </row>
    <row r="17" spans="1:18" ht="29.4" customHeight="1" x14ac:dyDescent="0.25">
      <c r="B17" s="77"/>
      <c r="C17" s="78"/>
      <c r="D17" s="79"/>
      <c r="E17" s="79"/>
      <c r="F17" s="155" t="s">
        <v>73</v>
      </c>
      <c r="G17" s="156"/>
      <c r="H17" s="157"/>
      <c r="I17" s="57"/>
      <c r="J17" s="57"/>
      <c r="K17" s="12"/>
      <c r="L17" s="1"/>
    </row>
    <row r="18" spans="1:18" x14ac:dyDescent="0.25">
      <c r="B18" s="80" t="s">
        <v>69</v>
      </c>
      <c r="C18" s="28"/>
      <c r="D18" s="27"/>
      <c r="E18" s="27"/>
      <c r="F18" s="158" t="s">
        <v>70</v>
      </c>
      <c r="G18" s="159"/>
      <c r="H18" s="160"/>
      <c r="I18" s="57"/>
      <c r="J18" s="57"/>
      <c r="K18" s="12"/>
      <c r="L18" s="1"/>
    </row>
    <row r="19" spans="1:18" s="64" customFormat="1" ht="79.8" customHeight="1" x14ac:dyDescent="0.3">
      <c r="B19" s="132"/>
      <c r="C19" s="133"/>
      <c r="D19" s="133"/>
      <c r="E19" s="133"/>
      <c r="F19" s="161" t="s">
        <v>71</v>
      </c>
      <c r="G19" s="162"/>
      <c r="H19" s="163"/>
      <c r="I19" s="62"/>
      <c r="J19" s="62"/>
      <c r="K19" s="63"/>
    </row>
    <row r="20" spans="1:18" x14ac:dyDescent="0.25">
      <c r="A20" s="82"/>
      <c r="K20" s="12"/>
      <c r="L20" s="1"/>
    </row>
    <row r="21" spans="1:18" x14ac:dyDescent="0.25">
      <c r="A21" s="11" t="s">
        <v>61</v>
      </c>
      <c r="I21" s="1"/>
      <c r="J21" s="1"/>
      <c r="L21" s="1"/>
    </row>
    <row r="22" spans="1:18" x14ac:dyDescent="0.25">
      <c r="A22" s="11"/>
      <c r="B22" s="83" t="s">
        <v>54</v>
      </c>
      <c r="I22" s="1"/>
      <c r="J22" s="1"/>
      <c r="L22" s="1"/>
    </row>
    <row r="23" spans="1:18" x14ac:dyDescent="0.25">
      <c r="A23" s="11"/>
      <c r="B23" s="83" t="s">
        <v>55</v>
      </c>
      <c r="I23" s="1"/>
      <c r="J23" s="1"/>
      <c r="L23" s="1"/>
    </row>
    <row r="24" spans="1:18" x14ac:dyDescent="0.25">
      <c r="A24" s="11"/>
      <c r="B24" s="83" t="s">
        <v>56</v>
      </c>
      <c r="I24" s="1"/>
      <c r="J24" s="1"/>
      <c r="L24" s="1"/>
    </row>
    <row r="25" spans="1:18" s="52" customFormat="1" x14ac:dyDescent="0.25">
      <c r="A25" s="88"/>
      <c r="B25" s="89" t="s">
        <v>93</v>
      </c>
      <c r="C25" s="57"/>
      <c r="D25" s="57"/>
      <c r="E25" s="57"/>
      <c r="F25" s="57"/>
      <c r="G25" s="57"/>
      <c r="H25" s="57"/>
    </row>
    <row r="26" spans="1:18" s="52" customFormat="1" x14ac:dyDescent="0.25">
      <c r="A26" s="88"/>
      <c r="C26" s="57"/>
      <c r="D26" s="57"/>
      <c r="E26" s="57"/>
      <c r="F26" s="57"/>
      <c r="G26" s="57"/>
      <c r="H26" s="57"/>
    </row>
    <row r="27" spans="1:18" s="52" customFormat="1" x14ac:dyDescent="0.25">
      <c r="A27" s="88" t="s">
        <v>62</v>
      </c>
      <c r="C27" s="57"/>
      <c r="D27" s="57"/>
      <c r="E27" s="57"/>
      <c r="F27" s="57"/>
      <c r="G27" s="57"/>
      <c r="H27" s="57"/>
    </row>
    <row r="28" spans="1:18" s="52" customFormat="1" x14ac:dyDescent="0.25">
      <c r="A28" s="88"/>
      <c r="C28" s="57"/>
      <c r="D28" s="57"/>
      <c r="E28" s="57"/>
      <c r="F28" s="57"/>
      <c r="G28" s="57"/>
      <c r="H28" s="57"/>
    </row>
    <row r="29" spans="1:18" s="91" customFormat="1" ht="14.4" thickBot="1" x14ac:dyDescent="0.3">
      <c r="A29" s="90" t="s">
        <v>63</v>
      </c>
      <c r="C29" s="67"/>
      <c r="D29" s="67"/>
      <c r="E29" s="67"/>
      <c r="F29" s="67"/>
      <c r="G29" s="67"/>
      <c r="H29" s="67"/>
    </row>
    <row r="30" spans="1:18" s="92" customFormat="1" ht="14.4" thickBot="1" x14ac:dyDescent="0.3">
      <c r="D30" s="167" t="s">
        <v>8</v>
      </c>
      <c r="E30" s="168"/>
      <c r="F30" s="93" t="s">
        <v>9</v>
      </c>
      <c r="G30" s="94" t="s">
        <v>10</v>
      </c>
    </row>
    <row r="31" spans="1:18" s="92" customFormat="1" ht="42" thickBot="1" x14ac:dyDescent="0.3">
      <c r="C31" s="95"/>
      <c r="D31" s="96" t="s">
        <v>43</v>
      </c>
      <c r="E31" s="97" t="s">
        <v>6</v>
      </c>
      <c r="F31" s="98" t="s">
        <v>7</v>
      </c>
      <c r="G31" s="94" t="s">
        <v>45</v>
      </c>
      <c r="O31" s="99"/>
      <c r="P31" s="99"/>
      <c r="Q31" s="99"/>
      <c r="R31" s="99"/>
    </row>
    <row r="32" spans="1:18" s="99" customFormat="1" x14ac:dyDescent="0.25">
      <c r="C32" s="100" t="s">
        <v>0</v>
      </c>
      <c r="D32" s="101" t="s">
        <v>3</v>
      </c>
      <c r="E32" s="102">
        <v>-100000</v>
      </c>
      <c r="F32" s="103">
        <f>SUM(D32:E32)</f>
        <v>-100000</v>
      </c>
      <c r="G32" s="104">
        <v>-895000</v>
      </c>
    </row>
    <row r="33" spans="1:18" s="99" customFormat="1" x14ac:dyDescent="0.25">
      <c r="C33" s="100" t="s">
        <v>1</v>
      </c>
      <c r="D33" s="106">
        <v>-950000</v>
      </c>
      <c r="E33" s="102">
        <v>-110000</v>
      </c>
      <c r="F33" s="103">
        <f>SUM(D33:E33)</f>
        <v>-1060000</v>
      </c>
      <c r="G33" s="104">
        <v>-975000</v>
      </c>
    </row>
    <row r="34" spans="1:18" s="99" customFormat="1" ht="14.4" thickBot="1" x14ac:dyDescent="0.3">
      <c r="C34" s="107" t="s">
        <v>2</v>
      </c>
      <c r="D34" s="108">
        <v>-1145000</v>
      </c>
      <c r="E34" s="109">
        <v>-105000</v>
      </c>
      <c r="F34" s="110">
        <f>SUM(D34:E34)</f>
        <v>-1250000</v>
      </c>
      <c r="G34" s="111">
        <v>-1080000</v>
      </c>
      <c r="O34" s="112"/>
      <c r="P34" s="112"/>
      <c r="Q34" s="112"/>
      <c r="R34" s="112"/>
    </row>
    <row r="35" spans="1:18" s="112" customFormat="1" x14ac:dyDescent="0.25">
      <c r="C35" s="113" t="s">
        <v>44</v>
      </c>
      <c r="E35" s="105"/>
      <c r="F35" s="105"/>
      <c r="G35" s="105"/>
      <c r="H35" s="105"/>
    </row>
    <row r="36" spans="1:18" s="91" customFormat="1" x14ac:dyDescent="0.25">
      <c r="C36" s="67"/>
      <c r="D36" s="90"/>
      <c r="E36" s="67"/>
      <c r="F36" s="67"/>
      <c r="G36" s="67"/>
      <c r="H36" s="67"/>
      <c r="I36" s="67"/>
    </row>
    <row r="37" spans="1:18" s="91" customFormat="1" x14ac:dyDescent="0.25">
      <c r="A37" s="90" t="s">
        <v>84</v>
      </c>
      <c r="C37" s="67"/>
      <c r="D37" s="67"/>
      <c r="E37" s="67"/>
      <c r="F37" s="67"/>
      <c r="G37" s="67"/>
      <c r="H37" s="67"/>
    </row>
    <row r="38" spans="1:18" s="91" customFormat="1" x14ac:dyDescent="0.25">
      <c r="A38" s="90"/>
      <c r="B38" s="114" t="s">
        <v>64</v>
      </c>
      <c r="C38" s="115" t="s">
        <v>65</v>
      </c>
      <c r="D38" s="67"/>
      <c r="E38" s="67"/>
      <c r="F38" s="67"/>
      <c r="G38" s="67"/>
      <c r="H38" s="67"/>
    </row>
    <row r="39" spans="1:18" s="91" customFormat="1" ht="16.8" customHeight="1" x14ac:dyDescent="0.25">
      <c r="A39" s="90"/>
      <c r="B39" s="91">
        <v>1</v>
      </c>
      <c r="C39" s="170" t="s">
        <v>66</v>
      </c>
      <c r="D39" s="170"/>
      <c r="E39" s="170"/>
      <c r="F39" s="170"/>
      <c r="G39" s="170"/>
      <c r="H39" s="67"/>
    </row>
    <row r="40" spans="1:18" s="91" customFormat="1" ht="16.8" customHeight="1" x14ac:dyDescent="0.25">
      <c r="A40" s="90"/>
      <c r="B40" s="91">
        <v>2</v>
      </c>
      <c r="C40" s="170" t="s">
        <v>85</v>
      </c>
      <c r="D40" s="170"/>
      <c r="E40" s="170"/>
      <c r="F40" s="170"/>
      <c r="G40" s="67"/>
      <c r="H40" s="67"/>
    </row>
    <row r="41" spans="1:18" s="91" customFormat="1" ht="16.8" customHeight="1" x14ac:dyDescent="0.25">
      <c r="A41" s="90"/>
      <c r="B41" s="91">
        <v>3</v>
      </c>
      <c r="C41" s="170" t="s">
        <v>67</v>
      </c>
      <c r="D41" s="170"/>
      <c r="E41" s="170"/>
      <c r="F41" s="170"/>
      <c r="G41" s="67"/>
      <c r="H41" s="67"/>
    </row>
    <row r="42" spans="1:18" s="141" customFormat="1" ht="16.8" customHeight="1" x14ac:dyDescent="0.25">
      <c r="A42" s="140"/>
      <c r="C42" s="152"/>
      <c r="D42" s="152"/>
      <c r="E42" s="152"/>
      <c r="F42" s="152"/>
      <c r="G42" s="142"/>
      <c r="H42" s="142"/>
    </row>
    <row r="43" spans="1:18" ht="16.8" x14ac:dyDescent="0.3">
      <c r="A43" s="68"/>
      <c r="B43" s="69"/>
      <c r="C43" s="70"/>
      <c r="D43" s="70"/>
      <c r="E43" s="70"/>
      <c r="F43" s="70"/>
      <c r="G43" s="13"/>
      <c r="I43" s="1"/>
      <c r="J43" s="1"/>
      <c r="L43" s="1"/>
    </row>
    <row r="44" spans="1:18" ht="17.399999999999999" x14ac:dyDescent="0.3">
      <c r="A44" s="15" t="s">
        <v>31</v>
      </c>
      <c r="B44" s="7"/>
      <c r="C44" s="8"/>
      <c r="D44" s="7"/>
      <c r="E44" s="7"/>
      <c r="F44" s="7"/>
      <c r="G44" s="7"/>
      <c r="H44" s="9"/>
      <c r="J44" s="1"/>
      <c r="L44" s="1"/>
    </row>
    <row r="45" spans="1:18" ht="17.399999999999999" x14ac:dyDescent="0.3">
      <c r="A45" s="16" t="s">
        <v>38</v>
      </c>
      <c r="B45" s="17"/>
      <c r="C45" s="18"/>
      <c r="D45" s="17"/>
      <c r="E45" s="17"/>
      <c r="F45" s="17"/>
      <c r="G45" s="17"/>
      <c r="H45" s="19"/>
      <c r="J45" s="1"/>
      <c r="L45" s="1"/>
    </row>
    <row r="46" spans="1:18" s="7" customFormat="1" ht="17.399999999999999" x14ac:dyDescent="0.3">
      <c r="A46" s="20"/>
      <c r="C46" s="8"/>
      <c r="H46" s="9"/>
      <c r="I46" s="9"/>
    </row>
    <row r="47" spans="1:18" x14ac:dyDescent="0.25">
      <c r="A47" s="87">
        <v>43779</v>
      </c>
      <c r="B47" s="21" t="s">
        <v>13</v>
      </c>
      <c r="C47" s="1"/>
      <c r="D47" s="1"/>
      <c r="E47" s="14"/>
      <c r="F47" s="14"/>
      <c r="G47" s="14"/>
      <c r="J47" s="1"/>
      <c r="L47" s="1"/>
    </row>
    <row r="48" spans="1:18" x14ac:dyDescent="0.25">
      <c r="B48" s="48" t="s">
        <v>95</v>
      </c>
      <c r="C48" s="22"/>
      <c r="D48" s="1"/>
      <c r="E48" s="14"/>
      <c r="F48" s="14"/>
      <c r="G48" s="14">
        <f>H50-G49</f>
        <v>214465.40880503145</v>
      </c>
      <c r="H48" s="23"/>
      <c r="J48" s="1"/>
      <c r="L48" s="1"/>
    </row>
    <row r="49" spans="1:12" x14ac:dyDescent="0.25">
      <c r="B49" s="22" t="s">
        <v>39</v>
      </c>
      <c r="C49" s="22"/>
      <c r="D49" s="1"/>
      <c r="E49" s="14"/>
      <c r="F49" s="14"/>
      <c r="G49" s="14">
        <f>-E32</f>
        <v>100000</v>
      </c>
      <c r="H49" s="24"/>
      <c r="J49" s="1"/>
      <c r="L49" s="1"/>
    </row>
    <row r="50" spans="1:12" x14ac:dyDescent="0.25">
      <c r="B50" s="1" t="s">
        <v>58</v>
      </c>
      <c r="C50" s="22" t="s">
        <v>11</v>
      </c>
      <c r="D50" s="1"/>
      <c r="E50" s="14"/>
      <c r="F50" s="14"/>
      <c r="G50" s="14"/>
      <c r="H50" s="23">
        <f>G49/0.318</f>
        <v>314465.40880503145</v>
      </c>
      <c r="J50" s="1"/>
      <c r="L50" s="1"/>
    </row>
    <row r="51" spans="1:12" x14ac:dyDescent="0.25">
      <c r="B51" s="1" t="s">
        <v>24</v>
      </c>
      <c r="C51" s="22"/>
      <c r="D51" s="21"/>
      <c r="E51" s="14"/>
      <c r="F51" s="14"/>
      <c r="G51" s="14"/>
      <c r="H51" s="23"/>
      <c r="J51" s="1"/>
      <c r="L51" s="1"/>
    </row>
    <row r="52" spans="1:12" x14ac:dyDescent="0.25">
      <c r="C52" s="22"/>
      <c r="D52" s="21"/>
      <c r="E52" s="14"/>
      <c r="F52" s="14"/>
      <c r="G52" s="14"/>
      <c r="H52" s="23"/>
      <c r="J52" s="1"/>
      <c r="L52" s="1"/>
    </row>
    <row r="53" spans="1:12" x14ac:dyDescent="0.25">
      <c r="A53" s="25">
        <v>43799</v>
      </c>
      <c r="B53" s="21" t="s">
        <v>14</v>
      </c>
      <c r="C53" s="22"/>
      <c r="D53" s="21"/>
      <c r="E53" s="14"/>
      <c r="F53" s="14"/>
      <c r="G53" s="14"/>
      <c r="H53" s="23"/>
      <c r="J53" s="1"/>
      <c r="L53" s="1"/>
    </row>
    <row r="54" spans="1:12" x14ac:dyDescent="0.25">
      <c r="A54" s="25"/>
      <c r="B54" s="1" t="s">
        <v>109</v>
      </c>
      <c r="C54" s="22"/>
      <c r="D54" s="21"/>
      <c r="E54" s="14"/>
      <c r="F54" s="14"/>
      <c r="G54" s="14">
        <f>H56-G55</f>
        <v>1919465.4088050313</v>
      </c>
      <c r="H54" s="23"/>
      <c r="J54" s="1"/>
      <c r="L54" s="1"/>
    </row>
    <row r="55" spans="1:12" x14ac:dyDescent="0.25">
      <c r="A55" s="25"/>
      <c r="B55" s="1" t="s">
        <v>110</v>
      </c>
      <c r="C55" s="22"/>
      <c r="D55" s="21"/>
      <c r="E55" s="14"/>
      <c r="F55" s="14"/>
      <c r="G55" s="14">
        <f>-G32</f>
        <v>895000</v>
      </c>
      <c r="H55" s="23"/>
      <c r="J55" s="1"/>
      <c r="L55" s="1"/>
    </row>
    <row r="56" spans="1:12" x14ac:dyDescent="0.25">
      <c r="A56" s="25"/>
      <c r="B56" s="26"/>
      <c r="C56" s="22" t="s">
        <v>12</v>
      </c>
      <c r="D56" s="21"/>
      <c r="E56" s="14"/>
      <c r="F56" s="14"/>
      <c r="G56" s="14"/>
      <c r="H56" s="23">
        <f>G55/0.318</f>
        <v>2814465.4088050313</v>
      </c>
      <c r="J56" s="1"/>
      <c r="L56" s="1"/>
    </row>
    <row r="57" spans="1:12" x14ac:dyDescent="0.25">
      <c r="A57" s="25"/>
      <c r="B57" s="1" t="s">
        <v>81</v>
      </c>
      <c r="C57" s="22"/>
      <c r="D57" s="21"/>
      <c r="E57" s="14"/>
      <c r="F57" s="14"/>
      <c r="G57" s="14"/>
      <c r="H57" s="23"/>
      <c r="J57" s="1"/>
      <c r="L57" s="1"/>
    </row>
    <row r="58" spans="1:12" x14ac:dyDescent="0.25">
      <c r="A58" s="25"/>
      <c r="B58" s="26"/>
      <c r="C58" s="22"/>
      <c r="D58" s="21"/>
      <c r="E58" s="14"/>
      <c r="F58" s="14"/>
      <c r="G58" s="14"/>
      <c r="H58" s="23"/>
      <c r="J58" s="1"/>
      <c r="L58" s="1"/>
    </row>
    <row r="59" spans="1:12" s="52" customFormat="1" x14ac:dyDescent="0.25">
      <c r="A59" s="47"/>
      <c r="B59" s="49" t="s">
        <v>102</v>
      </c>
      <c r="C59" s="48"/>
      <c r="D59" s="49"/>
      <c r="E59" s="50"/>
      <c r="F59" s="50"/>
      <c r="G59" s="50"/>
      <c r="H59" s="51"/>
      <c r="I59" s="57"/>
    </row>
    <row r="60" spans="1:12" s="52" customFormat="1" x14ac:dyDescent="0.25">
      <c r="A60" s="47"/>
      <c r="B60" s="52" t="s">
        <v>15</v>
      </c>
      <c r="C60" s="48"/>
      <c r="D60" s="49"/>
      <c r="E60" s="50"/>
      <c r="F60" s="50"/>
      <c r="G60" s="50">
        <v>2800000</v>
      </c>
      <c r="H60" s="51"/>
      <c r="I60" s="57"/>
    </row>
    <row r="61" spans="1:12" s="52" customFormat="1" x14ac:dyDescent="0.25">
      <c r="A61" s="47"/>
      <c r="B61" s="58"/>
      <c r="C61" s="48" t="s">
        <v>16</v>
      </c>
      <c r="D61" s="49"/>
      <c r="E61" s="50"/>
      <c r="F61" s="50"/>
      <c r="G61" s="50"/>
      <c r="H61" s="51">
        <f>G60</f>
        <v>2800000</v>
      </c>
      <c r="I61" s="57"/>
    </row>
    <row r="62" spans="1:12" s="52" customFormat="1" x14ac:dyDescent="0.25">
      <c r="B62" s="52" t="s">
        <v>22</v>
      </c>
      <c r="C62" s="48"/>
      <c r="D62" s="49"/>
      <c r="E62" s="50"/>
      <c r="F62" s="50"/>
      <c r="G62" s="50"/>
      <c r="H62" s="51"/>
      <c r="I62" s="57"/>
    </row>
    <row r="63" spans="1:12" s="52" customFormat="1" x14ac:dyDescent="0.25">
      <c r="B63" s="85" t="s">
        <v>82</v>
      </c>
      <c r="C63" s="48"/>
      <c r="D63" s="49"/>
      <c r="E63" s="50"/>
      <c r="F63" s="50"/>
      <c r="G63" s="50"/>
      <c r="H63" s="51"/>
      <c r="I63" s="57"/>
    </row>
    <row r="64" spans="1:12" s="52" customFormat="1" x14ac:dyDescent="0.25">
      <c r="B64" s="86" t="s">
        <v>74</v>
      </c>
      <c r="C64" s="48"/>
      <c r="D64" s="49"/>
      <c r="E64" s="50"/>
      <c r="F64" s="50"/>
      <c r="G64" s="50"/>
      <c r="H64" s="51"/>
      <c r="I64" s="57"/>
    </row>
    <row r="65" spans="2:12" s="52" customFormat="1" x14ac:dyDescent="0.25">
      <c r="B65" s="86"/>
      <c r="C65" s="48"/>
      <c r="D65" s="49"/>
      <c r="E65" s="50"/>
      <c r="F65" s="50"/>
      <c r="G65" s="50"/>
      <c r="H65" s="51"/>
      <c r="I65" s="57"/>
    </row>
    <row r="66" spans="2:12" s="52" customFormat="1" x14ac:dyDescent="0.25">
      <c r="B66" s="49" t="s">
        <v>90</v>
      </c>
      <c r="C66" s="48"/>
      <c r="D66" s="49"/>
      <c r="E66" s="50"/>
      <c r="F66" s="50"/>
      <c r="G66" s="50"/>
      <c r="H66" s="51"/>
      <c r="I66" s="57"/>
    </row>
    <row r="67" spans="2:12" s="52" customFormat="1" x14ac:dyDescent="0.25">
      <c r="B67" s="48" t="s">
        <v>19</v>
      </c>
      <c r="C67" s="57"/>
      <c r="D67" s="57"/>
      <c r="E67" s="57"/>
      <c r="F67" s="57"/>
      <c r="G67" s="116">
        <f>H68</f>
        <v>995000</v>
      </c>
      <c r="H67" s="57"/>
      <c r="I67" s="57"/>
    </row>
    <row r="68" spans="2:12" s="52" customFormat="1" x14ac:dyDescent="0.25">
      <c r="C68" s="52" t="s">
        <v>52</v>
      </c>
      <c r="D68" s="49"/>
      <c r="E68" s="50"/>
      <c r="F68" s="50"/>
      <c r="H68" s="50">
        <f>G79</f>
        <v>995000</v>
      </c>
      <c r="I68" s="57"/>
    </row>
    <row r="69" spans="2:12" s="52" customFormat="1" x14ac:dyDescent="0.25">
      <c r="B69" s="52" t="s">
        <v>87</v>
      </c>
      <c r="C69" s="57"/>
      <c r="D69" s="57"/>
      <c r="E69" s="57"/>
      <c r="F69" s="57"/>
      <c r="G69" s="57"/>
      <c r="H69" s="57"/>
      <c r="I69" s="57"/>
    </row>
    <row r="70" spans="2:12" s="52" customFormat="1" x14ac:dyDescent="0.25">
      <c r="B70" s="85" t="s">
        <v>82</v>
      </c>
      <c r="C70" s="48"/>
      <c r="D70" s="49"/>
      <c r="E70" s="50"/>
      <c r="F70" s="50"/>
      <c r="G70" s="50"/>
      <c r="H70" s="51"/>
      <c r="I70" s="57"/>
    </row>
    <row r="71" spans="2:12" x14ac:dyDescent="0.25">
      <c r="B71" s="86" t="s">
        <v>108</v>
      </c>
      <c r="C71" s="56"/>
      <c r="G71" s="55"/>
      <c r="H71" s="55"/>
      <c r="J71" s="1"/>
      <c r="L71" s="1"/>
    </row>
    <row r="72" spans="2:12" s="52" customFormat="1" ht="47.4" customHeight="1" x14ac:dyDescent="0.25">
      <c r="B72" s="146" t="s">
        <v>111</v>
      </c>
      <c r="C72" s="146"/>
      <c r="D72" s="146"/>
      <c r="E72" s="146"/>
      <c r="F72" s="146"/>
      <c r="G72" s="146"/>
      <c r="H72" s="146"/>
      <c r="I72" s="57"/>
    </row>
    <row r="73" spans="2:12" ht="14.4" thickBot="1" x14ac:dyDescent="0.3">
      <c r="C73" s="22"/>
      <c r="D73" s="21"/>
      <c r="E73" s="14"/>
      <c r="F73" s="14"/>
      <c r="G73" s="14"/>
      <c r="H73" s="23"/>
      <c r="J73" s="1"/>
      <c r="L73" s="1"/>
    </row>
    <row r="74" spans="2:12" ht="14.4" thickBot="1" x14ac:dyDescent="0.3">
      <c r="B74" s="44" t="s">
        <v>46</v>
      </c>
      <c r="C74" s="39"/>
      <c r="D74" s="40"/>
      <c r="E74" s="40"/>
      <c r="F74" s="40"/>
      <c r="G74" s="41"/>
      <c r="H74" s="43"/>
      <c r="J74" s="1"/>
      <c r="L74" s="1"/>
    </row>
    <row r="75" spans="2:12" x14ac:dyDescent="0.25">
      <c r="B75" s="45" t="s">
        <v>47</v>
      </c>
      <c r="C75" s="46"/>
      <c r="D75" s="46"/>
      <c r="E75" s="46"/>
      <c r="F75" s="46"/>
      <c r="G75" s="42"/>
      <c r="H75" s="135"/>
      <c r="I75" s="1"/>
      <c r="J75" s="1"/>
      <c r="L75" s="1"/>
    </row>
    <row r="76" spans="2:12" s="52" customFormat="1" x14ac:dyDescent="0.25">
      <c r="B76" s="117" t="s">
        <v>86</v>
      </c>
      <c r="C76" s="81"/>
      <c r="D76" s="81"/>
      <c r="E76" s="81"/>
      <c r="G76" s="118">
        <f>G49</f>
        <v>100000</v>
      </c>
      <c r="H76" s="123"/>
      <c r="I76" s="57"/>
    </row>
    <row r="77" spans="2:12" s="52" customFormat="1" x14ac:dyDescent="0.25">
      <c r="B77" s="119" t="s">
        <v>42</v>
      </c>
      <c r="C77" s="81"/>
      <c r="D77" s="81"/>
      <c r="E77" s="81"/>
      <c r="G77" s="118">
        <f>G55</f>
        <v>895000</v>
      </c>
      <c r="H77" s="136"/>
      <c r="I77" s="57"/>
    </row>
    <row r="78" spans="2:12" s="52" customFormat="1" ht="27.6" customHeight="1" x14ac:dyDescent="0.25">
      <c r="B78" s="144" t="s">
        <v>97</v>
      </c>
      <c r="C78" s="145"/>
      <c r="D78" s="145"/>
      <c r="E78" s="145"/>
      <c r="F78" s="145"/>
      <c r="G78" s="120">
        <v>0</v>
      </c>
      <c r="H78" s="137"/>
      <c r="I78" s="57"/>
    </row>
    <row r="79" spans="2:12" s="52" customFormat="1" x14ac:dyDescent="0.25">
      <c r="B79" s="121" t="s">
        <v>57</v>
      </c>
      <c r="C79" s="122"/>
      <c r="D79" s="122"/>
      <c r="E79" s="122"/>
      <c r="G79" s="131">
        <f>SUM(G76:G78)</f>
        <v>995000</v>
      </c>
      <c r="H79" s="138"/>
      <c r="I79" s="57"/>
    </row>
    <row r="80" spans="2:12" s="52" customFormat="1" ht="29.4" customHeight="1" x14ac:dyDescent="0.25">
      <c r="B80" s="144" t="s">
        <v>96</v>
      </c>
      <c r="C80" s="145"/>
      <c r="D80" s="145"/>
      <c r="E80" s="145"/>
      <c r="F80" s="145"/>
      <c r="G80" s="120">
        <f>-H68</f>
        <v>-995000</v>
      </c>
      <c r="H80" s="136"/>
      <c r="I80" s="116"/>
    </row>
    <row r="81" spans="1:12" s="52" customFormat="1" ht="14.4" thickBot="1" x14ac:dyDescent="0.3">
      <c r="B81" s="121" t="s">
        <v>89</v>
      </c>
      <c r="C81" s="81"/>
      <c r="D81" s="81"/>
      <c r="E81" s="81"/>
      <c r="G81" s="143">
        <f>SUM(G79:G80)</f>
        <v>0</v>
      </c>
      <c r="H81" s="123"/>
      <c r="I81" s="57"/>
    </row>
    <row r="82" spans="1:12" ht="15" thickTop="1" thickBot="1" x14ac:dyDescent="0.3">
      <c r="B82" s="29"/>
      <c r="C82" s="30"/>
      <c r="D82" s="30"/>
      <c r="E82" s="30"/>
      <c r="F82" s="30"/>
      <c r="G82" s="31"/>
      <c r="H82" s="32"/>
      <c r="J82" s="1"/>
      <c r="L82" s="1"/>
    </row>
    <row r="83" spans="1:12" x14ac:dyDescent="0.25">
      <c r="B83" s="28"/>
      <c r="C83" s="28"/>
      <c r="D83" s="28"/>
      <c r="E83" s="28"/>
      <c r="F83" s="28"/>
      <c r="G83" s="28"/>
      <c r="H83" s="27"/>
      <c r="J83" s="1"/>
      <c r="L83" s="1"/>
    </row>
    <row r="84" spans="1:12" x14ac:dyDescent="0.25">
      <c r="A84" s="33" t="s">
        <v>32</v>
      </c>
      <c r="B84" s="28"/>
      <c r="C84" s="28"/>
      <c r="D84" s="28"/>
      <c r="E84" s="28"/>
      <c r="F84" s="28"/>
      <c r="G84" s="27"/>
      <c r="H84" s="27"/>
      <c r="J84" s="1"/>
      <c r="L84" s="1"/>
    </row>
    <row r="85" spans="1:12" ht="33.6" customHeight="1" x14ac:dyDescent="0.25">
      <c r="A85" s="169" t="s">
        <v>115</v>
      </c>
      <c r="B85" s="169"/>
      <c r="C85" s="169"/>
      <c r="D85" s="169"/>
      <c r="E85" s="169"/>
      <c r="F85" s="169"/>
      <c r="G85" s="169"/>
      <c r="H85" s="169"/>
      <c r="J85" s="1"/>
      <c r="L85" s="1"/>
    </row>
    <row r="86" spans="1:12" x14ac:dyDescent="0.25">
      <c r="B86" s="28"/>
      <c r="C86" s="28"/>
      <c r="D86" s="28"/>
      <c r="E86" s="28"/>
      <c r="F86" s="28"/>
      <c r="G86" s="28"/>
      <c r="H86" s="27"/>
      <c r="J86" s="1"/>
      <c r="L86" s="1"/>
    </row>
    <row r="87" spans="1:12" ht="17.399999999999999" x14ac:dyDescent="0.3">
      <c r="A87" s="16" t="s">
        <v>37</v>
      </c>
      <c r="B87" s="17"/>
      <c r="C87" s="18"/>
      <c r="D87" s="17"/>
      <c r="E87" s="17"/>
      <c r="F87" s="17"/>
      <c r="G87" s="17"/>
      <c r="H87" s="19"/>
      <c r="J87" s="1"/>
      <c r="L87" s="1"/>
    </row>
    <row r="88" spans="1:12" s="7" customFormat="1" ht="17.399999999999999" x14ac:dyDescent="0.3">
      <c r="A88" s="20"/>
      <c r="C88" s="8"/>
      <c r="H88" s="9"/>
      <c r="I88" s="9"/>
    </row>
    <row r="89" spans="1:12" x14ac:dyDescent="0.25">
      <c r="A89" s="25">
        <v>43800</v>
      </c>
      <c r="B89" s="33" t="s">
        <v>17</v>
      </c>
      <c r="G89" s="23"/>
      <c r="H89" s="23"/>
      <c r="J89" s="1"/>
      <c r="L89" s="1"/>
    </row>
    <row r="90" spans="1:12" x14ac:dyDescent="0.25">
      <c r="B90" s="34" t="s">
        <v>18</v>
      </c>
      <c r="G90" s="23">
        <f>H56</f>
        <v>2814465.4088050313</v>
      </c>
      <c r="H90" s="23"/>
      <c r="J90" s="1"/>
      <c r="L90" s="1"/>
    </row>
    <row r="91" spans="1:12" x14ac:dyDescent="0.25">
      <c r="C91" s="1" t="s">
        <v>114</v>
      </c>
      <c r="G91" s="23"/>
      <c r="H91" s="23">
        <f>G54</f>
        <v>1919465.4088050313</v>
      </c>
      <c r="J91" s="1"/>
      <c r="L91" s="1"/>
    </row>
    <row r="92" spans="1:12" x14ac:dyDescent="0.25">
      <c r="C92" s="1" t="s">
        <v>41</v>
      </c>
      <c r="G92" s="23"/>
      <c r="H92" s="23">
        <f>G55</f>
        <v>895000</v>
      </c>
      <c r="J92" s="1"/>
      <c r="L92" s="1"/>
    </row>
    <row r="93" spans="1:12" x14ac:dyDescent="0.25">
      <c r="B93" s="1" t="s">
        <v>26</v>
      </c>
      <c r="G93" s="23"/>
      <c r="H93" s="23"/>
      <c r="J93" s="1"/>
      <c r="L93" s="1"/>
    </row>
    <row r="94" spans="1:12" x14ac:dyDescent="0.25">
      <c r="G94" s="23"/>
      <c r="H94" s="23"/>
      <c r="J94" s="1"/>
      <c r="L94" s="1"/>
    </row>
    <row r="95" spans="1:12" s="52" customFormat="1" x14ac:dyDescent="0.25">
      <c r="B95" s="49" t="s">
        <v>103</v>
      </c>
      <c r="C95" s="57"/>
      <c r="D95" s="57"/>
      <c r="E95" s="57"/>
      <c r="F95" s="57"/>
      <c r="G95" s="51"/>
      <c r="H95" s="51"/>
      <c r="I95" s="57"/>
    </row>
    <row r="96" spans="1:12" s="52" customFormat="1" x14ac:dyDescent="0.25">
      <c r="B96" s="48" t="s">
        <v>19</v>
      </c>
      <c r="C96" s="57"/>
      <c r="D96" s="57"/>
      <c r="E96" s="57"/>
      <c r="F96" s="57"/>
      <c r="G96" s="51">
        <f>H61</f>
        <v>2800000</v>
      </c>
      <c r="I96" s="57"/>
    </row>
    <row r="97" spans="1:12" s="52" customFormat="1" x14ac:dyDescent="0.25">
      <c r="C97" s="52" t="s">
        <v>20</v>
      </c>
      <c r="D97" s="57"/>
      <c r="E97" s="57"/>
      <c r="F97" s="57"/>
      <c r="G97" s="51"/>
      <c r="H97" s="51">
        <f>G60</f>
        <v>2800000</v>
      </c>
      <c r="I97" s="57"/>
    </row>
    <row r="98" spans="1:12" s="52" customFormat="1" x14ac:dyDescent="0.25">
      <c r="B98" s="52" t="s">
        <v>25</v>
      </c>
      <c r="C98" s="57"/>
      <c r="D98" s="57"/>
      <c r="E98" s="57"/>
      <c r="F98" s="57"/>
      <c r="G98" s="51"/>
      <c r="H98" s="51"/>
      <c r="I98" s="57"/>
    </row>
    <row r="99" spans="1:12" s="52" customFormat="1" x14ac:dyDescent="0.25">
      <c r="B99" s="85" t="s">
        <v>113</v>
      </c>
      <c r="C99" s="57"/>
      <c r="D99" s="57"/>
      <c r="E99" s="57"/>
      <c r="F99" s="57"/>
      <c r="G99" s="51"/>
      <c r="H99" s="51"/>
      <c r="I99" s="57"/>
    </row>
    <row r="100" spans="1:12" s="52" customFormat="1" x14ac:dyDescent="0.25">
      <c r="B100" s="86" t="s">
        <v>79</v>
      </c>
      <c r="C100" s="57"/>
      <c r="D100" s="57"/>
      <c r="E100" s="57"/>
      <c r="F100" s="57"/>
      <c r="G100" s="51"/>
      <c r="H100" s="51"/>
      <c r="I100" s="57"/>
    </row>
    <row r="101" spans="1:12" x14ac:dyDescent="0.25">
      <c r="G101" s="23"/>
      <c r="H101" s="23"/>
      <c r="J101" s="1"/>
      <c r="L101" s="1"/>
    </row>
    <row r="102" spans="1:12" s="52" customFormat="1" x14ac:dyDescent="0.25">
      <c r="B102" s="49" t="s">
        <v>112</v>
      </c>
      <c r="C102" s="57"/>
      <c r="D102" s="57"/>
      <c r="E102" s="57"/>
      <c r="F102" s="57"/>
      <c r="G102" s="51"/>
      <c r="H102" s="51"/>
      <c r="I102" s="57"/>
    </row>
    <row r="103" spans="1:12" s="52" customFormat="1" x14ac:dyDescent="0.25">
      <c r="B103" s="52" t="s">
        <v>100</v>
      </c>
      <c r="C103" s="57"/>
      <c r="D103" s="57"/>
      <c r="E103" s="57"/>
      <c r="F103" s="57"/>
      <c r="G103" s="51">
        <f>H68</f>
        <v>995000</v>
      </c>
      <c r="H103" s="51"/>
      <c r="I103" s="57"/>
    </row>
    <row r="104" spans="1:12" s="52" customFormat="1" x14ac:dyDescent="0.25">
      <c r="C104" s="48" t="s">
        <v>16</v>
      </c>
      <c r="D104" s="57"/>
      <c r="E104" s="57"/>
      <c r="F104" s="57"/>
      <c r="G104" s="51"/>
      <c r="H104" s="51">
        <f>G67</f>
        <v>995000</v>
      </c>
      <c r="I104" s="57"/>
    </row>
    <row r="105" spans="1:12" s="52" customFormat="1" x14ac:dyDescent="0.25">
      <c r="B105" s="52" t="s">
        <v>88</v>
      </c>
      <c r="C105" s="48"/>
      <c r="D105" s="57"/>
      <c r="E105" s="57"/>
      <c r="F105" s="57"/>
      <c r="G105" s="51"/>
      <c r="H105" s="51"/>
      <c r="I105" s="57"/>
    </row>
    <row r="106" spans="1:12" s="52" customFormat="1" x14ac:dyDescent="0.25">
      <c r="B106" s="85" t="s">
        <v>80</v>
      </c>
      <c r="C106" s="48"/>
      <c r="D106" s="49"/>
      <c r="E106" s="50"/>
      <c r="F106" s="50"/>
      <c r="G106" s="50"/>
      <c r="H106" s="51"/>
      <c r="I106" s="57"/>
    </row>
    <row r="107" spans="1:12" x14ac:dyDescent="0.25">
      <c r="B107" s="86" t="s">
        <v>108</v>
      </c>
      <c r="C107" s="56"/>
      <c r="G107" s="55"/>
      <c r="H107" s="55"/>
      <c r="J107" s="1"/>
      <c r="L107" s="1"/>
    </row>
    <row r="108" spans="1:12" x14ac:dyDescent="0.25">
      <c r="G108" s="23"/>
      <c r="H108" s="23"/>
      <c r="J108" s="1"/>
      <c r="L108" s="1"/>
    </row>
    <row r="109" spans="1:12" x14ac:dyDescent="0.25">
      <c r="A109" s="25">
        <v>43809</v>
      </c>
      <c r="B109" s="21" t="s">
        <v>21</v>
      </c>
      <c r="C109" s="1"/>
      <c r="G109" s="23"/>
      <c r="H109" s="23"/>
      <c r="J109" s="1"/>
      <c r="L109" s="1"/>
    </row>
    <row r="110" spans="1:12" x14ac:dyDescent="0.25">
      <c r="B110" s="22" t="s">
        <v>95</v>
      </c>
      <c r="C110" s="22"/>
      <c r="G110" s="23">
        <f>H112-G111</f>
        <v>2273333.3333333335</v>
      </c>
      <c r="H110" s="23"/>
      <c r="J110" s="1"/>
      <c r="L110" s="1"/>
    </row>
    <row r="111" spans="1:12" x14ac:dyDescent="0.25">
      <c r="B111" s="22" t="s">
        <v>39</v>
      </c>
      <c r="C111" s="22"/>
      <c r="G111" s="23">
        <f>-F33</f>
        <v>1060000</v>
      </c>
      <c r="H111" s="23"/>
      <c r="J111" s="1"/>
      <c r="L111" s="1"/>
    </row>
    <row r="112" spans="1:12" x14ac:dyDescent="0.25">
      <c r="C112" s="22" t="s">
        <v>11</v>
      </c>
      <c r="G112" s="23"/>
      <c r="H112" s="23">
        <f>G111/0.318</f>
        <v>3333333.3333333335</v>
      </c>
      <c r="J112" s="1"/>
      <c r="L112" s="1"/>
    </row>
    <row r="113" spans="1:12" x14ac:dyDescent="0.25">
      <c r="B113" s="1" t="s">
        <v>24</v>
      </c>
      <c r="C113" s="22"/>
      <c r="G113" s="23"/>
      <c r="H113" s="23"/>
      <c r="J113" s="1"/>
      <c r="L113" s="1"/>
    </row>
    <row r="114" spans="1:12" x14ac:dyDescent="0.25">
      <c r="C114" s="22"/>
      <c r="G114" s="23"/>
      <c r="H114" s="23"/>
      <c r="J114" s="1"/>
      <c r="L114" s="1"/>
    </row>
    <row r="115" spans="1:12" x14ac:dyDescent="0.25">
      <c r="A115" s="25">
        <v>43814</v>
      </c>
      <c r="B115" s="21" t="s">
        <v>33</v>
      </c>
      <c r="C115" s="22"/>
      <c r="G115" s="23"/>
      <c r="H115" s="23"/>
      <c r="J115" s="1"/>
      <c r="L115" s="1"/>
    </row>
    <row r="116" spans="1:12" x14ac:dyDescent="0.25">
      <c r="A116" s="25"/>
      <c r="B116" s="1" t="s">
        <v>15</v>
      </c>
      <c r="C116" s="22"/>
      <c r="G116" s="23">
        <f>G60</f>
        <v>2800000</v>
      </c>
      <c r="H116" s="23"/>
      <c r="J116" s="1"/>
      <c r="L116" s="1"/>
    </row>
    <row r="117" spans="1:12" x14ac:dyDescent="0.25">
      <c r="A117" s="25"/>
      <c r="C117" s="1" t="s">
        <v>52</v>
      </c>
      <c r="G117" s="23"/>
      <c r="H117" s="23">
        <f>G79</f>
        <v>995000</v>
      </c>
      <c r="J117" s="1"/>
      <c r="L117" s="1"/>
    </row>
    <row r="118" spans="1:12" x14ac:dyDescent="0.25">
      <c r="C118" s="22" t="s">
        <v>16</v>
      </c>
      <c r="G118" s="23"/>
      <c r="H118" s="23">
        <f>G116-H117</f>
        <v>1805000</v>
      </c>
      <c r="J118" s="1"/>
      <c r="L118" s="1"/>
    </row>
    <row r="119" spans="1:12" x14ac:dyDescent="0.25">
      <c r="B119" s="1" t="s">
        <v>50</v>
      </c>
      <c r="C119" s="22"/>
      <c r="G119" s="23"/>
      <c r="H119" s="23"/>
      <c r="J119" s="1"/>
      <c r="L119" s="1"/>
    </row>
    <row r="120" spans="1:12" ht="31.2" customHeight="1" x14ac:dyDescent="0.25">
      <c r="B120" s="147" t="s">
        <v>101</v>
      </c>
      <c r="C120" s="147"/>
      <c r="D120" s="147"/>
      <c r="E120" s="147"/>
      <c r="F120" s="147"/>
      <c r="G120" s="147"/>
      <c r="H120" s="147"/>
      <c r="J120" s="1"/>
      <c r="L120" s="1"/>
    </row>
    <row r="121" spans="1:12" ht="30" customHeight="1" x14ac:dyDescent="0.25">
      <c r="B121" s="148" t="s">
        <v>76</v>
      </c>
      <c r="C121" s="151"/>
      <c r="D121" s="151"/>
      <c r="E121" s="151"/>
      <c r="F121" s="151"/>
      <c r="G121" s="151"/>
      <c r="H121" s="151"/>
      <c r="J121" s="1"/>
      <c r="L121" s="1"/>
    </row>
    <row r="122" spans="1:12" x14ac:dyDescent="0.25">
      <c r="C122" s="22"/>
      <c r="G122" s="23"/>
      <c r="H122" s="23"/>
      <c r="J122" s="1"/>
      <c r="L122" s="1"/>
    </row>
    <row r="123" spans="1:12" x14ac:dyDescent="0.25">
      <c r="A123" s="25">
        <v>44196</v>
      </c>
      <c r="B123" s="21" t="s">
        <v>27</v>
      </c>
      <c r="C123" s="22"/>
      <c r="G123" s="23"/>
      <c r="H123" s="23"/>
      <c r="J123" s="1"/>
      <c r="L123" s="1"/>
    </row>
    <row r="124" spans="1:12" x14ac:dyDescent="0.25">
      <c r="B124" s="1" t="s">
        <v>109</v>
      </c>
      <c r="C124" s="22"/>
      <c r="G124" s="23">
        <f>H126-G125</f>
        <v>2091037.7358490564</v>
      </c>
      <c r="H124" s="23"/>
      <c r="J124" s="1"/>
      <c r="L124" s="1"/>
    </row>
    <row r="125" spans="1:12" x14ac:dyDescent="0.25">
      <c r="B125" s="1" t="s">
        <v>40</v>
      </c>
      <c r="C125" s="22"/>
      <c r="G125" s="23">
        <f>-G33</f>
        <v>975000</v>
      </c>
      <c r="H125" s="23"/>
      <c r="J125" s="1"/>
      <c r="L125" s="1"/>
    </row>
    <row r="126" spans="1:12" x14ac:dyDescent="0.25">
      <c r="B126" s="26"/>
      <c r="C126" s="22" t="s">
        <v>12</v>
      </c>
      <c r="G126" s="23"/>
      <c r="H126" s="23">
        <f>G125/0.318</f>
        <v>3066037.7358490564</v>
      </c>
      <c r="J126" s="1"/>
      <c r="L126" s="1"/>
    </row>
    <row r="127" spans="1:12" x14ac:dyDescent="0.25">
      <c r="B127" s="1" t="s">
        <v>23</v>
      </c>
      <c r="C127" s="22"/>
      <c r="G127" s="23"/>
      <c r="H127" s="23"/>
      <c r="J127" s="1"/>
      <c r="L127" s="1"/>
    </row>
    <row r="128" spans="1:12" x14ac:dyDescent="0.25">
      <c r="B128" s="26"/>
      <c r="C128" s="22"/>
      <c r="G128" s="23"/>
      <c r="H128" s="23"/>
      <c r="J128" s="1"/>
      <c r="L128" s="1"/>
    </row>
    <row r="129" spans="2:12" s="52" customFormat="1" x14ac:dyDescent="0.25">
      <c r="B129" s="49" t="s">
        <v>104</v>
      </c>
      <c r="C129" s="48"/>
      <c r="D129" s="57"/>
      <c r="E129" s="57"/>
      <c r="F129" s="57"/>
      <c r="G129" s="51"/>
      <c r="H129" s="51"/>
      <c r="I129" s="57"/>
    </row>
    <row r="130" spans="2:12" s="52" customFormat="1" x14ac:dyDescent="0.25">
      <c r="B130" s="52" t="s">
        <v>15</v>
      </c>
      <c r="C130" s="48"/>
      <c r="D130" s="57"/>
      <c r="E130" s="57"/>
      <c r="F130" s="57"/>
      <c r="G130" s="51">
        <v>2950000</v>
      </c>
      <c r="H130" s="51"/>
      <c r="I130" s="57"/>
    </row>
    <row r="131" spans="2:12" s="52" customFormat="1" x14ac:dyDescent="0.25">
      <c r="B131" s="58"/>
      <c r="C131" s="48" t="s">
        <v>16</v>
      </c>
      <c r="D131" s="57"/>
      <c r="E131" s="57"/>
      <c r="F131" s="57"/>
      <c r="G131" s="51"/>
      <c r="H131" s="51">
        <f>G130</f>
        <v>2950000</v>
      </c>
      <c r="I131" s="57"/>
    </row>
    <row r="132" spans="2:12" s="52" customFormat="1" x14ac:dyDescent="0.25">
      <c r="B132" s="52" t="s">
        <v>22</v>
      </c>
      <c r="C132" s="48"/>
      <c r="D132" s="57"/>
      <c r="E132" s="57"/>
      <c r="F132" s="57"/>
      <c r="G132" s="51"/>
      <c r="H132" s="51"/>
      <c r="I132" s="57"/>
    </row>
    <row r="133" spans="2:12" s="52" customFormat="1" x14ac:dyDescent="0.25">
      <c r="B133" s="85" t="s">
        <v>77</v>
      </c>
      <c r="C133" s="48"/>
      <c r="D133" s="57"/>
      <c r="E133" s="57"/>
      <c r="F133" s="57"/>
      <c r="G133" s="51"/>
      <c r="H133" s="51"/>
      <c r="I133" s="57"/>
    </row>
    <row r="134" spans="2:12" s="52" customFormat="1" x14ac:dyDescent="0.25">
      <c r="B134" s="86" t="s">
        <v>74</v>
      </c>
      <c r="C134" s="48"/>
      <c r="D134" s="57"/>
      <c r="E134" s="57"/>
      <c r="F134" s="57"/>
      <c r="G134" s="51"/>
      <c r="H134" s="51"/>
      <c r="I134" s="57"/>
    </row>
    <row r="135" spans="2:12" x14ac:dyDescent="0.25">
      <c r="B135" s="53"/>
      <c r="C135" s="54"/>
      <c r="D135" s="56"/>
      <c r="E135" s="56"/>
      <c r="F135" s="56"/>
      <c r="G135" s="55"/>
      <c r="H135" s="55"/>
      <c r="J135" s="1"/>
      <c r="L135" s="1"/>
    </row>
    <row r="136" spans="2:12" s="52" customFormat="1" x14ac:dyDescent="0.25">
      <c r="B136" s="49" t="s">
        <v>91</v>
      </c>
      <c r="C136" s="57"/>
      <c r="D136" s="57"/>
      <c r="E136" s="57"/>
      <c r="F136" s="57"/>
      <c r="G136" s="51"/>
      <c r="H136" s="51"/>
      <c r="I136" s="57"/>
    </row>
    <row r="137" spans="2:12" s="52" customFormat="1" x14ac:dyDescent="0.25">
      <c r="B137" s="48" t="s">
        <v>19</v>
      </c>
      <c r="C137" s="57"/>
      <c r="D137" s="57"/>
      <c r="E137" s="57"/>
      <c r="F137" s="57"/>
      <c r="G137" s="51">
        <f>H138</f>
        <v>1140000</v>
      </c>
      <c r="H137" s="51"/>
      <c r="I137" s="57"/>
    </row>
    <row r="138" spans="2:12" s="52" customFormat="1" x14ac:dyDescent="0.25">
      <c r="C138" s="52" t="s">
        <v>52</v>
      </c>
      <c r="D138" s="57"/>
      <c r="E138" s="57"/>
      <c r="F138" s="57"/>
      <c r="G138" s="51"/>
      <c r="H138" s="51">
        <f>G149</f>
        <v>1140000</v>
      </c>
      <c r="I138" s="57"/>
    </row>
    <row r="139" spans="2:12" s="52" customFormat="1" x14ac:dyDescent="0.25">
      <c r="B139" s="52" t="s">
        <v>87</v>
      </c>
      <c r="C139" s="57"/>
      <c r="D139" s="57"/>
      <c r="E139" s="57"/>
      <c r="F139" s="57"/>
      <c r="G139" s="51"/>
      <c r="H139" s="51"/>
      <c r="I139" s="57"/>
    </row>
    <row r="140" spans="2:12" x14ac:dyDescent="0.25">
      <c r="B140" s="85" t="s">
        <v>75</v>
      </c>
      <c r="C140" s="56"/>
      <c r="G140" s="55"/>
      <c r="H140" s="55"/>
      <c r="J140" s="1"/>
      <c r="L140" s="1"/>
    </row>
    <row r="141" spans="2:12" x14ac:dyDescent="0.25">
      <c r="B141" s="86" t="s">
        <v>108</v>
      </c>
      <c r="C141" s="56"/>
      <c r="G141" s="55"/>
      <c r="H141" s="55"/>
      <c r="J141" s="1"/>
      <c r="L141" s="1"/>
    </row>
    <row r="142" spans="2:12" s="52" customFormat="1" ht="43.2" customHeight="1" x14ac:dyDescent="0.25">
      <c r="B142" s="146" t="s">
        <v>111</v>
      </c>
      <c r="C142" s="146"/>
      <c r="D142" s="146"/>
      <c r="E142" s="146"/>
      <c r="F142" s="146"/>
      <c r="G142" s="146"/>
      <c r="H142" s="146"/>
      <c r="I142" s="57"/>
    </row>
    <row r="143" spans="2:12" s="52" customFormat="1" ht="14.4" thickBot="1" x14ac:dyDescent="0.3">
      <c r="C143" s="57"/>
      <c r="D143" s="57"/>
      <c r="E143" s="57"/>
      <c r="F143" s="57"/>
      <c r="G143" s="51"/>
      <c r="H143" s="51"/>
      <c r="I143" s="57"/>
    </row>
    <row r="144" spans="2:12" s="52" customFormat="1" ht="14.4" thickBot="1" x14ac:dyDescent="0.3">
      <c r="B144" s="124" t="s">
        <v>48</v>
      </c>
      <c r="C144" s="125"/>
      <c r="D144" s="126"/>
      <c r="E144" s="127"/>
      <c r="F144" s="127"/>
      <c r="G144" s="127"/>
      <c r="H144" s="134"/>
      <c r="I144" s="57"/>
    </row>
    <row r="145" spans="1:12" s="52" customFormat="1" x14ac:dyDescent="0.25">
      <c r="B145" s="129" t="s">
        <v>47</v>
      </c>
      <c r="C145" s="130"/>
      <c r="D145" s="130"/>
      <c r="E145" s="130"/>
      <c r="F145" s="130"/>
      <c r="G145" s="130"/>
      <c r="H145" s="128"/>
    </row>
    <row r="146" spans="1:12" s="52" customFormat="1" x14ac:dyDescent="0.25">
      <c r="B146" s="117" t="s">
        <v>86</v>
      </c>
      <c r="C146" s="81"/>
      <c r="D146" s="81"/>
      <c r="E146" s="81"/>
      <c r="F146" s="81"/>
      <c r="G146" s="118">
        <f>G76+G111</f>
        <v>1160000</v>
      </c>
      <c r="H146" s="123"/>
      <c r="I146" s="57"/>
    </row>
    <row r="147" spans="1:12" s="52" customFormat="1" x14ac:dyDescent="0.25">
      <c r="B147" s="119" t="s">
        <v>42</v>
      </c>
      <c r="C147" s="81"/>
      <c r="D147" s="81"/>
      <c r="E147" s="81"/>
      <c r="F147" s="81"/>
      <c r="G147" s="118">
        <f>G77-H92+G125</f>
        <v>975000</v>
      </c>
      <c r="H147" s="123"/>
      <c r="I147" s="57"/>
    </row>
    <row r="148" spans="1:12" s="52" customFormat="1" ht="31.2" customHeight="1" x14ac:dyDescent="0.25">
      <c r="B148" s="144" t="s">
        <v>97</v>
      </c>
      <c r="C148" s="145"/>
      <c r="D148" s="145"/>
      <c r="E148" s="145"/>
      <c r="F148" s="145"/>
      <c r="G148" s="120">
        <f>G78-H117</f>
        <v>-995000</v>
      </c>
      <c r="H148" s="123"/>
      <c r="I148" s="57"/>
    </row>
    <row r="149" spans="1:12" s="52" customFormat="1" x14ac:dyDescent="0.25">
      <c r="B149" s="121" t="s">
        <v>57</v>
      </c>
      <c r="C149" s="122"/>
      <c r="D149" s="122"/>
      <c r="E149" s="122"/>
      <c r="F149" s="122"/>
      <c r="G149" s="131">
        <f>SUM(G146:G148)</f>
        <v>1140000</v>
      </c>
      <c r="H149" s="123"/>
      <c r="I149" s="57"/>
    </row>
    <row r="150" spans="1:12" s="52" customFormat="1" ht="31.2" customHeight="1" x14ac:dyDescent="0.25">
      <c r="B150" s="144" t="s">
        <v>96</v>
      </c>
      <c r="C150" s="145"/>
      <c r="D150" s="145"/>
      <c r="E150" s="145"/>
      <c r="F150" s="145"/>
      <c r="G150" s="120">
        <f>G80+G103-H138</f>
        <v>-1140000</v>
      </c>
      <c r="H150" s="123"/>
      <c r="I150" s="57"/>
    </row>
    <row r="151" spans="1:12" s="52" customFormat="1" ht="14.4" thickBot="1" x14ac:dyDescent="0.3">
      <c r="B151" s="121" t="s">
        <v>89</v>
      </c>
      <c r="C151" s="122"/>
      <c r="D151" s="81"/>
      <c r="E151" s="81"/>
      <c r="F151" s="81"/>
      <c r="G151" s="143">
        <f>SUM(G149:G150)</f>
        <v>0</v>
      </c>
      <c r="H151" s="123"/>
      <c r="I151" s="57"/>
    </row>
    <row r="152" spans="1:12" ht="15" thickTop="1" thickBot="1" x14ac:dyDescent="0.3">
      <c r="B152" s="29"/>
      <c r="C152" s="30"/>
      <c r="D152" s="30"/>
      <c r="E152" s="30"/>
      <c r="F152" s="30"/>
      <c r="G152" s="30"/>
      <c r="H152" s="32"/>
      <c r="J152" s="1"/>
      <c r="L152" s="1"/>
    </row>
    <row r="153" spans="1:12" x14ac:dyDescent="0.25">
      <c r="J153" s="1"/>
      <c r="L153" s="1"/>
    </row>
    <row r="154" spans="1:12" ht="17.399999999999999" x14ac:dyDescent="0.3">
      <c r="A154" s="35" t="s">
        <v>36</v>
      </c>
      <c r="B154" s="17"/>
      <c r="C154" s="18"/>
      <c r="D154" s="17"/>
      <c r="E154" s="17"/>
      <c r="F154" s="17"/>
      <c r="G154" s="17"/>
      <c r="H154" s="19"/>
      <c r="J154" s="1"/>
      <c r="L154" s="1"/>
    </row>
    <row r="155" spans="1:12" s="7" customFormat="1" ht="17.399999999999999" x14ac:dyDescent="0.3">
      <c r="A155" s="36"/>
      <c r="C155" s="8"/>
      <c r="H155" s="9"/>
      <c r="I155" s="9"/>
    </row>
    <row r="156" spans="1:12" x14ac:dyDescent="0.25">
      <c r="A156" s="25">
        <v>43831</v>
      </c>
      <c r="B156" s="33" t="s">
        <v>28</v>
      </c>
      <c r="G156" s="23"/>
      <c r="H156" s="23"/>
      <c r="J156" s="1"/>
      <c r="L156" s="1"/>
    </row>
    <row r="157" spans="1:12" x14ac:dyDescent="0.25">
      <c r="B157" s="34" t="s">
        <v>18</v>
      </c>
      <c r="G157" s="23">
        <f>H126</f>
        <v>3066037.7358490564</v>
      </c>
      <c r="H157" s="23"/>
      <c r="J157" s="1"/>
      <c r="L157" s="1"/>
    </row>
    <row r="158" spans="1:12" x14ac:dyDescent="0.25">
      <c r="C158" s="1" t="s">
        <v>114</v>
      </c>
      <c r="G158" s="23"/>
      <c r="H158" s="23">
        <f>G124</f>
        <v>2091037.7358490564</v>
      </c>
      <c r="J158" s="1"/>
      <c r="L158" s="1"/>
    </row>
    <row r="159" spans="1:12" x14ac:dyDescent="0.25">
      <c r="C159" s="1" t="s">
        <v>41</v>
      </c>
      <c r="G159" s="23"/>
      <c r="H159" s="23">
        <f>G125</f>
        <v>975000</v>
      </c>
      <c r="J159" s="1"/>
      <c r="L159" s="1"/>
    </row>
    <row r="160" spans="1:12" x14ac:dyDescent="0.25">
      <c r="B160" s="1" t="s">
        <v>26</v>
      </c>
      <c r="G160" s="23"/>
      <c r="H160" s="23"/>
      <c r="J160" s="1"/>
      <c r="L160" s="1"/>
    </row>
    <row r="161" spans="1:12" x14ac:dyDescent="0.25">
      <c r="G161" s="23"/>
      <c r="H161" s="23"/>
      <c r="J161" s="1"/>
      <c r="L161" s="1"/>
    </row>
    <row r="162" spans="1:12" s="52" customFormat="1" x14ac:dyDescent="0.25">
      <c r="B162" s="49" t="s">
        <v>106</v>
      </c>
      <c r="C162" s="57"/>
      <c r="D162" s="57"/>
      <c r="E162" s="57"/>
      <c r="F162" s="57"/>
      <c r="G162" s="51"/>
      <c r="H162" s="51"/>
      <c r="I162" s="57"/>
    </row>
    <row r="163" spans="1:12" s="52" customFormat="1" x14ac:dyDescent="0.25">
      <c r="B163" s="48" t="s">
        <v>19</v>
      </c>
      <c r="C163" s="57"/>
      <c r="D163" s="57"/>
      <c r="E163" s="57"/>
      <c r="F163" s="57"/>
      <c r="G163" s="51">
        <f>H131</f>
        <v>2950000</v>
      </c>
      <c r="I163" s="57"/>
    </row>
    <row r="164" spans="1:12" s="52" customFormat="1" x14ac:dyDescent="0.25">
      <c r="C164" s="52" t="s">
        <v>20</v>
      </c>
      <c r="D164" s="57"/>
      <c r="E164" s="57"/>
      <c r="F164" s="57"/>
      <c r="G164" s="51"/>
      <c r="H164" s="51">
        <f>G130</f>
        <v>2950000</v>
      </c>
      <c r="I164" s="57"/>
    </row>
    <row r="165" spans="1:12" s="52" customFormat="1" x14ac:dyDescent="0.25">
      <c r="B165" s="52" t="s">
        <v>25</v>
      </c>
      <c r="C165" s="57"/>
      <c r="D165" s="57"/>
      <c r="E165" s="57"/>
      <c r="F165" s="57"/>
      <c r="G165" s="51"/>
      <c r="H165" s="51"/>
      <c r="I165" s="57"/>
    </row>
    <row r="166" spans="1:12" s="52" customFormat="1" x14ac:dyDescent="0.25">
      <c r="B166" s="85" t="s">
        <v>80</v>
      </c>
      <c r="C166" s="57"/>
      <c r="D166" s="57"/>
      <c r="E166" s="57"/>
      <c r="F166" s="57"/>
      <c r="G166" s="51"/>
      <c r="H166" s="51"/>
      <c r="I166" s="57"/>
    </row>
    <row r="167" spans="1:12" s="53" customFormat="1" x14ac:dyDescent="0.25">
      <c r="B167" s="86" t="s">
        <v>79</v>
      </c>
      <c r="C167" s="56"/>
      <c r="D167" s="56"/>
      <c r="E167" s="56"/>
      <c r="F167" s="56"/>
      <c r="G167" s="55"/>
      <c r="H167" s="55"/>
      <c r="I167" s="56"/>
    </row>
    <row r="168" spans="1:12" x14ac:dyDescent="0.25">
      <c r="G168" s="23"/>
      <c r="H168" s="23"/>
      <c r="J168" s="1"/>
      <c r="L168" s="1"/>
    </row>
    <row r="169" spans="1:12" s="52" customFormat="1" x14ac:dyDescent="0.25">
      <c r="B169" s="49" t="s">
        <v>105</v>
      </c>
      <c r="C169" s="57"/>
      <c r="D169" s="57"/>
      <c r="E169" s="57"/>
      <c r="F169" s="57"/>
      <c r="G169" s="51"/>
      <c r="H169" s="51"/>
      <c r="I169" s="57"/>
    </row>
    <row r="170" spans="1:12" s="52" customFormat="1" x14ac:dyDescent="0.25">
      <c r="B170" s="52" t="s">
        <v>100</v>
      </c>
      <c r="C170" s="57"/>
      <c r="D170" s="57"/>
      <c r="E170" s="57"/>
      <c r="F170" s="57"/>
      <c r="G170" s="51">
        <f>H138</f>
        <v>1140000</v>
      </c>
      <c r="H170" s="51"/>
      <c r="I170" s="57"/>
    </row>
    <row r="171" spans="1:12" s="52" customFormat="1" x14ac:dyDescent="0.25">
      <c r="C171" s="48" t="s">
        <v>16</v>
      </c>
      <c r="D171" s="57"/>
      <c r="E171" s="57"/>
      <c r="F171" s="57"/>
      <c r="G171" s="51"/>
      <c r="H171" s="51">
        <f>G137</f>
        <v>1140000</v>
      </c>
      <c r="I171" s="57"/>
    </row>
    <row r="172" spans="1:12" s="52" customFormat="1" x14ac:dyDescent="0.25">
      <c r="B172" s="52" t="s">
        <v>88</v>
      </c>
      <c r="C172" s="48"/>
      <c r="D172" s="57"/>
      <c r="E172" s="57"/>
      <c r="F172" s="57"/>
      <c r="G172" s="51"/>
      <c r="H172" s="51"/>
      <c r="I172" s="57"/>
    </row>
    <row r="173" spans="1:12" x14ac:dyDescent="0.25">
      <c r="B173" s="85" t="s">
        <v>80</v>
      </c>
      <c r="C173" s="54"/>
      <c r="G173" s="23"/>
      <c r="H173" s="23"/>
      <c r="J173" s="1"/>
      <c r="L173" s="1"/>
    </row>
    <row r="174" spans="1:12" x14ac:dyDescent="0.25">
      <c r="B174" s="86" t="s">
        <v>108</v>
      </c>
      <c r="C174" s="56"/>
      <c r="G174" s="55"/>
      <c r="H174" s="55"/>
      <c r="J174" s="1"/>
      <c r="L174" s="1"/>
    </row>
    <row r="175" spans="1:12" x14ac:dyDescent="0.25">
      <c r="G175" s="23"/>
      <c r="H175" s="23"/>
      <c r="J175" s="1"/>
      <c r="L175" s="1"/>
    </row>
    <row r="176" spans="1:12" x14ac:dyDescent="0.25">
      <c r="A176" s="25">
        <v>43840</v>
      </c>
      <c r="B176" s="21" t="s">
        <v>29</v>
      </c>
      <c r="C176" s="1"/>
      <c r="G176" s="23"/>
      <c r="H176" s="23"/>
      <c r="J176" s="1"/>
      <c r="L176" s="1"/>
    </row>
    <row r="177" spans="1:22" x14ac:dyDescent="0.25">
      <c r="B177" s="22" t="s">
        <v>95</v>
      </c>
      <c r="C177" s="22"/>
      <c r="G177" s="23">
        <f>H179-G178</f>
        <v>2680817.610062893</v>
      </c>
      <c r="H177" s="23"/>
      <c r="J177" s="1"/>
      <c r="L177" s="1"/>
    </row>
    <row r="178" spans="1:22" x14ac:dyDescent="0.25">
      <c r="B178" s="22" t="s">
        <v>39</v>
      </c>
      <c r="C178" s="22"/>
      <c r="G178" s="23">
        <f>-F34</f>
        <v>1250000</v>
      </c>
      <c r="H178" s="23"/>
    </row>
    <row r="179" spans="1:22" x14ac:dyDescent="0.25">
      <c r="C179" s="22" t="s">
        <v>11</v>
      </c>
      <c r="G179" s="23"/>
      <c r="H179" s="23">
        <f>G178/0.318</f>
        <v>3930817.610062893</v>
      </c>
    </row>
    <row r="180" spans="1:22" x14ac:dyDescent="0.25">
      <c r="B180" s="1" t="s">
        <v>24</v>
      </c>
      <c r="C180" s="22"/>
      <c r="G180" s="23"/>
      <c r="H180" s="23"/>
    </row>
    <row r="181" spans="1:22" x14ac:dyDescent="0.25">
      <c r="C181" s="22"/>
      <c r="G181" s="23"/>
      <c r="H181" s="23"/>
    </row>
    <row r="182" spans="1:22" x14ac:dyDescent="0.25">
      <c r="A182" s="25">
        <v>43845</v>
      </c>
      <c r="B182" s="21" t="s">
        <v>33</v>
      </c>
      <c r="C182" s="22"/>
      <c r="G182" s="23"/>
      <c r="H182" s="23"/>
    </row>
    <row r="183" spans="1:22" x14ac:dyDescent="0.25">
      <c r="B183" s="1" t="s">
        <v>15</v>
      </c>
      <c r="C183" s="22"/>
      <c r="G183" s="23">
        <f>G130</f>
        <v>2950000</v>
      </c>
      <c r="H183" s="23"/>
    </row>
    <row r="184" spans="1:22" x14ac:dyDescent="0.25">
      <c r="C184" s="1" t="s">
        <v>53</v>
      </c>
      <c r="G184" s="23"/>
      <c r="H184" s="23">
        <f>G149</f>
        <v>1140000</v>
      </c>
    </row>
    <row r="185" spans="1:22" x14ac:dyDescent="0.25">
      <c r="C185" s="22" t="s">
        <v>16</v>
      </c>
      <c r="G185" s="23"/>
      <c r="H185" s="23">
        <f>G183-H184</f>
        <v>1810000</v>
      </c>
    </row>
    <row r="186" spans="1:22" x14ac:dyDescent="0.25">
      <c r="B186" s="1" t="s">
        <v>50</v>
      </c>
      <c r="C186" s="22"/>
      <c r="G186" s="23"/>
      <c r="H186" s="23"/>
    </row>
    <row r="187" spans="1:22" ht="26.4" customHeight="1" x14ac:dyDescent="0.25">
      <c r="B187" s="147" t="s">
        <v>101</v>
      </c>
      <c r="C187" s="147"/>
      <c r="D187" s="147"/>
      <c r="E187" s="147"/>
      <c r="F187" s="147"/>
      <c r="G187" s="147"/>
      <c r="H187" s="147"/>
    </row>
    <row r="188" spans="1:22" ht="34.200000000000003" customHeight="1" x14ac:dyDescent="0.25">
      <c r="B188" s="148" t="s">
        <v>76</v>
      </c>
      <c r="C188" s="148"/>
      <c r="D188" s="148"/>
      <c r="E188" s="148"/>
      <c r="F188" s="148"/>
      <c r="G188" s="148"/>
      <c r="H188" s="148"/>
    </row>
    <row r="189" spans="1:22" x14ac:dyDescent="0.25">
      <c r="C189" s="22"/>
      <c r="G189" s="23"/>
      <c r="H189" s="23"/>
    </row>
    <row r="190" spans="1:22" s="2" customFormat="1" x14ac:dyDescent="0.25">
      <c r="A190" s="25">
        <v>43861</v>
      </c>
      <c r="B190" s="21" t="s">
        <v>30</v>
      </c>
      <c r="C190" s="22"/>
      <c r="G190" s="23"/>
      <c r="H190" s="23"/>
      <c r="K190" s="1"/>
      <c r="L190" s="3"/>
      <c r="M190" s="1"/>
      <c r="N190" s="1"/>
      <c r="O190" s="1"/>
      <c r="P190" s="1"/>
      <c r="Q190" s="1"/>
      <c r="R190" s="1"/>
      <c r="S190" s="1"/>
      <c r="T190" s="1"/>
      <c r="U190" s="1"/>
      <c r="V190" s="1"/>
    </row>
    <row r="191" spans="1:22" s="2" customFormat="1" x14ac:dyDescent="0.25">
      <c r="A191" s="1"/>
      <c r="B191" s="1" t="s">
        <v>109</v>
      </c>
      <c r="C191" s="22"/>
      <c r="G191" s="23">
        <f>H193-G192</f>
        <v>2316226.4150943398</v>
      </c>
      <c r="H191" s="23"/>
      <c r="K191" s="1"/>
      <c r="L191" s="3"/>
      <c r="M191" s="1"/>
      <c r="N191" s="1"/>
      <c r="O191" s="1"/>
      <c r="P191" s="1"/>
      <c r="Q191" s="1"/>
      <c r="R191" s="1"/>
      <c r="S191" s="1"/>
      <c r="T191" s="1"/>
      <c r="U191" s="1"/>
      <c r="V191" s="1"/>
    </row>
    <row r="192" spans="1:22" s="2" customFormat="1" x14ac:dyDescent="0.25">
      <c r="A192" s="1"/>
      <c r="B192" s="1" t="s">
        <v>40</v>
      </c>
      <c r="C192" s="22"/>
      <c r="G192" s="23">
        <f>-G34</f>
        <v>1080000</v>
      </c>
      <c r="H192" s="23"/>
      <c r="K192" s="1"/>
      <c r="L192" s="3"/>
      <c r="M192" s="1"/>
      <c r="N192" s="1"/>
      <c r="O192" s="1"/>
      <c r="P192" s="1"/>
      <c r="Q192" s="1"/>
      <c r="R192" s="1"/>
      <c r="S192" s="1"/>
      <c r="T192" s="1"/>
      <c r="U192" s="1"/>
      <c r="V192" s="1"/>
    </row>
    <row r="193" spans="1:22" s="2" customFormat="1" x14ac:dyDescent="0.25">
      <c r="A193" s="1"/>
      <c r="B193" s="26"/>
      <c r="C193" s="22" t="s">
        <v>12</v>
      </c>
      <c r="G193" s="23"/>
      <c r="H193" s="23">
        <f>G192/0.318</f>
        <v>3396226.4150943398</v>
      </c>
      <c r="K193" s="1"/>
      <c r="L193" s="3"/>
      <c r="M193" s="1"/>
      <c r="N193" s="1"/>
      <c r="O193" s="1"/>
      <c r="P193" s="1"/>
      <c r="Q193" s="1"/>
      <c r="R193" s="1"/>
      <c r="S193" s="1"/>
      <c r="T193" s="1"/>
      <c r="U193" s="1"/>
      <c r="V193" s="1"/>
    </row>
    <row r="194" spans="1:22" s="2" customFormat="1" x14ac:dyDescent="0.25">
      <c r="A194" s="1"/>
      <c r="B194" s="1" t="s">
        <v>23</v>
      </c>
      <c r="C194" s="22"/>
      <c r="G194" s="23"/>
      <c r="H194" s="23"/>
      <c r="K194" s="1"/>
      <c r="L194" s="3"/>
      <c r="M194" s="1"/>
      <c r="N194" s="1"/>
      <c r="O194" s="1"/>
      <c r="P194" s="1"/>
      <c r="Q194" s="1"/>
      <c r="R194" s="1"/>
      <c r="S194" s="1"/>
      <c r="T194" s="1"/>
      <c r="U194" s="1"/>
      <c r="V194" s="1"/>
    </row>
    <row r="195" spans="1:22" s="2" customFormat="1" x14ac:dyDescent="0.25">
      <c r="A195" s="1"/>
      <c r="B195" s="26"/>
      <c r="C195" s="22"/>
      <c r="G195" s="23"/>
      <c r="H195" s="23"/>
      <c r="K195" s="1"/>
      <c r="L195" s="3"/>
      <c r="M195" s="1"/>
      <c r="N195" s="1"/>
      <c r="O195" s="1"/>
      <c r="P195" s="1"/>
      <c r="Q195" s="1"/>
      <c r="R195" s="1"/>
      <c r="S195" s="1"/>
      <c r="T195" s="1"/>
      <c r="U195" s="1"/>
      <c r="V195" s="1"/>
    </row>
    <row r="196" spans="1:22" s="57" customFormat="1" x14ac:dyDescent="0.25">
      <c r="A196" s="52"/>
      <c r="B196" s="49" t="s">
        <v>107</v>
      </c>
      <c r="C196" s="48"/>
      <c r="G196" s="51"/>
      <c r="H196" s="51"/>
      <c r="K196" s="52"/>
      <c r="L196" s="59"/>
      <c r="M196" s="52"/>
      <c r="N196" s="52"/>
      <c r="O196" s="52"/>
      <c r="P196" s="52"/>
      <c r="Q196" s="52"/>
      <c r="R196" s="52"/>
      <c r="S196" s="52"/>
      <c r="T196" s="52"/>
      <c r="U196" s="52"/>
      <c r="V196" s="52"/>
    </row>
    <row r="197" spans="1:22" s="57" customFormat="1" x14ac:dyDescent="0.25">
      <c r="A197" s="52"/>
      <c r="B197" s="52" t="s">
        <v>15</v>
      </c>
      <c r="C197" s="48"/>
      <c r="G197" s="51">
        <v>3460000</v>
      </c>
      <c r="H197" s="51"/>
      <c r="K197" s="52"/>
      <c r="L197" s="59"/>
      <c r="M197" s="52"/>
      <c r="N197" s="52"/>
      <c r="O197" s="52"/>
      <c r="P197" s="52"/>
      <c r="Q197" s="52"/>
      <c r="R197" s="52"/>
      <c r="S197" s="52"/>
      <c r="T197" s="52"/>
      <c r="U197" s="52"/>
      <c r="V197" s="52"/>
    </row>
    <row r="198" spans="1:22" s="57" customFormat="1" x14ac:dyDescent="0.25">
      <c r="A198" s="52"/>
      <c r="B198" s="58"/>
      <c r="C198" s="48" t="s">
        <v>16</v>
      </c>
      <c r="G198" s="51"/>
      <c r="H198" s="51">
        <f>G197</f>
        <v>3460000</v>
      </c>
      <c r="K198" s="52"/>
      <c r="L198" s="59"/>
      <c r="M198" s="52"/>
      <c r="N198" s="52"/>
      <c r="O198" s="52"/>
      <c r="P198" s="52"/>
      <c r="Q198" s="52"/>
      <c r="R198" s="52"/>
      <c r="S198" s="52"/>
      <c r="T198" s="52"/>
      <c r="U198" s="52"/>
      <c r="V198" s="52"/>
    </row>
    <row r="199" spans="1:22" s="57" customFormat="1" x14ac:dyDescent="0.25">
      <c r="A199" s="52"/>
      <c r="B199" s="52" t="s">
        <v>22</v>
      </c>
      <c r="C199" s="48"/>
      <c r="G199" s="51"/>
      <c r="H199" s="51"/>
      <c r="K199" s="52"/>
      <c r="L199" s="59"/>
      <c r="M199" s="52"/>
      <c r="N199" s="52"/>
      <c r="O199" s="52"/>
      <c r="P199" s="52"/>
      <c r="Q199" s="52"/>
      <c r="R199" s="52"/>
      <c r="S199" s="52"/>
      <c r="T199" s="52"/>
      <c r="U199" s="52"/>
      <c r="V199" s="52"/>
    </row>
    <row r="200" spans="1:22" s="57" customFormat="1" ht="13.8" customHeight="1" x14ac:dyDescent="0.25">
      <c r="A200" s="52"/>
      <c r="B200" s="85" t="s">
        <v>77</v>
      </c>
      <c r="C200" s="48"/>
      <c r="G200" s="51"/>
      <c r="H200" s="51"/>
      <c r="K200" s="52"/>
      <c r="L200" s="59"/>
      <c r="M200" s="52"/>
      <c r="N200" s="52"/>
      <c r="O200" s="52"/>
      <c r="P200" s="52"/>
      <c r="Q200" s="52"/>
      <c r="R200" s="52"/>
      <c r="S200" s="52"/>
      <c r="T200" s="52"/>
      <c r="U200" s="52"/>
      <c r="V200" s="52"/>
    </row>
    <row r="201" spans="1:22" s="57" customFormat="1" x14ac:dyDescent="0.25">
      <c r="A201" s="52"/>
      <c r="B201" s="86" t="s">
        <v>78</v>
      </c>
      <c r="C201" s="48"/>
      <c r="G201" s="51"/>
      <c r="H201" s="51"/>
      <c r="K201" s="52"/>
      <c r="L201" s="59"/>
      <c r="M201" s="52"/>
      <c r="N201" s="52"/>
      <c r="O201" s="52"/>
      <c r="P201" s="52"/>
      <c r="Q201" s="52"/>
      <c r="R201" s="52"/>
      <c r="S201" s="52"/>
      <c r="T201" s="52"/>
      <c r="U201" s="52"/>
      <c r="V201" s="52"/>
    </row>
    <row r="202" spans="1:22" s="57" customFormat="1" x14ac:dyDescent="0.25">
      <c r="A202" s="52"/>
      <c r="B202" s="52"/>
      <c r="C202" s="48"/>
      <c r="G202" s="51"/>
      <c r="H202" s="51"/>
      <c r="K202" s="52"/>
      <c r="L202" s="59"/>
      <c r="M202" s="52"/>
      <c r="N202" s="52"/>
      <c r="O202" s="52"/>
      <c r="P202" s="52"/>
      <c r="Q202" s="52"/>
      <c r="R202" s="52"/>
      <c r="S202" s="52"/>
      <c r="T202" s="52"/>
      <c r="U202" s="52"/>
      <c r="V202" s="52"/>
    </row>
    <row r="203" spans="1:22" s="57" customFormat="1" x14ac:dyDescent="0.25">
      <c r="A203" s="52"/>
      <c r="B203" s="49" t="s">
        <v>92</v>
      </c>
      <c r="C203" s="48"/>
      <c r="G203" s="51"/>
      <c r="H203" s="51"/>
      <c r="K203" s="52"/>
      <c r="L203" s="59"/>
      <c r="M203" s="52"/>
      <c r="N203" s="52"/>
      <c r="O203" s="52"/>
      <c r="P203" s="52"/>
      <c r="Q203" s="52"/>
      <c r="R203" s="52"/>
      <c r="S203" s="52"/>
      <c r="T203" s="52"/>
      <c r="U203" s="52"/>
      <c r="V203" s="52"/>
    </row>
    <row r="204" spans="1:22" s="57" customFormat="1" x14ac:dyDescent="0.25">
      <c r="A204" s="52"/>
      <c r="B204" s="48" t="s">
        <v>19</v>
      </c>
      <c r="G204" s="51">
        <f>H205</f>
        <v>1355000</v>
      </c>
      <c r="H204" s="51"/>
      <c r="K204" s="52"/>
      <c r="L204" s="59"/>
      <c r="M204" s="52"/>
      <c r="N204" s="52"/>
      <c r="O204" s="52"/>
      <c r="P204" s="52"/>
      <c r="Q204" s="52"/>
      <c r="R204" s="52"/>
      <c r="S204" s="52"/>
      <c r="T204" s="52"/>
      <c r="U204" s="52"/>
      <c r="V204" s="52"/>
    </row>
    <row r="205" spans="1:22" s="57" customFormat="1" x14ac:dyDescent="0.25">
      <c r="A205" s="52"/>
      <c r="B205" s="52"/>
      <c r="C205" s="52" t="s">
        <v>52</v>
      </c>
      <c r="G205" s="51"/>
      <c r="H205" s="51">
        <f>G216</f>
        <v>1355000</v>
      </c>
      <c r="K205" s="52"/>
      <c r="L205" s="59"/>
      <c r="M205" s="52"/>
      <c r="N205" s="52"/>
      <c r="O205" s="52"/>
      <c r="P205" s="52"/>
      <c r="Q205" s="52"/>
      <c r="R205" s="52"/>
      <c r="S205" s="52"/>
      <c r="T205" s="52"/>
      <c r="U205" s="52"/>
      <c r="V205" s="52"/>
    </row>
    <row r="206" spans="1:22" s="57" customFormat="1" x14ac:dyDescent="0.25">
      <c r="A206" s="52"/>
      <c r="B206" s="52" t="s">
        <v>87</v>
      </c>
      <c r="G206" s="51"/>
      <c r="H206" s="51"/>
      <c r="K206" s="52"/>
      <c r="L206" s="59"/>
      <c r="M206" s="52"/>
      <c r="N206" s="52"/>
      <c r="O206" s="52"/>
      <c r="P206" s="52"/>
      <c r="Q206" s="52"/>
      <c r="R206" s="52"/>
      <c r="S206" s="52"/>
      <c r="T206" s="52"/>
      <c r="U206" s="52"/>
      <c r="V206" s="52"/>
    </row>
    <row r="207" spans="1:22" s="57" customFormat="1" x14ac:dyDescent="0.25">
      <c r="A207" s="52"/>
      <c r="B207" s="85" t="s">
        <v>75</v>
      </c>
      <c r="C207" s="56"/>
      <c r="G207" s="51"/>
      <c r="H207" s="51"/>
      <c r="K207" s="52"/>
      <c r="L207" s="59"/>
      <c r="M207" s="52"/>
      <c r="N207" s="52"/>
      <c r="O207" s="52"/>
      <c r="P207" s="52"/>
      <c r="Q207" s="52"/>
      <c r="R207" s="52"/>
      <c r="S207" s="52"/>
      <c r="T207" s="52"/>
      <c r="U207" s="52"/>
      <c r="V207" s="52"/>
    </row>
    <row r="208" spans="1:22" x14ac:dyDescent="0.25">
      <c r="B208" s="86" t="s">
        <v>108</v>
      </c>
      <c r="C208" s="56"/>
      <c r="G208" s="55"/>
      <c r="H208" s="55"/>
      <c r="J208" s="1"/>
      <c r="L208" s="1"/>
    </row>
    <row r="209" spans="1:22" s="57" customFormat="1" ht="47.4" customHeight="1" x14ac:dyDescent="0.25">
      <c r="A209" s="52"/>
      <c r="B209" s="146" t="s">
        <v>99</v>
      </c>
      <c r="C209" s="146"/>
      <c r="D209" s="146"/>
      <c r="E209" s="146"/>
      <c r="F209" s="146"/>
      <c r="G209" s="146"/>
      <c r="H209" s="146"/>
      <c r="K209" s="52"/>
      <c r="L209" s="59"/>
      <c r="M209" s="52"/>
      <c r="N209" s="52"/>
      <c r="O209" s="52"/>
      <c r="P209" s="52"/>
      <c r="Q209" s="52"/>
      <c r="R209" s="52"/>
      <c r="S209" s="52"/>
      <c r="T209" s="52"/>
      <c r="U209" s="52"/>
      <c r="V209" s="52"/>
    </row>
    <row r="210" spans="1:22" s="2" customFormat="1" ht="14.4" thickBot="1" x14ac:dyDescent="0.3">
      <c r="A210" s="1"/>
      <c r="B210" s="53"/>
      <c r="K210" s="1"/>
      <c r="L210" s="3"/>
      <c r="M210" s="1"/>
      <c r="N210" s="1"/>
      <c r="O210" s="1"/>
      <c r="P210" s="1"/>
      <c r="Q210" s="1"/>
      <c r="R210" s="1"/>
      <c r="S210" s="1"/>
      <c r="T210" s="1"/>
      <c r="U210" s="1"/>
      <c r="V210" s="1"/>
    </row>
    <row r="211" spans="1:22" ht="14.4" thickBot="1" x14ac:dyDescent="0.3">
      <c r="B211" s="44" t="s">
        <v>49</v>
      </c>
      <c r="C211" s="38"/>
      <c r="D211" s="39"/>
      <c r="E211" s="40"/>
      <c r="F211" s="40"/>
      <c r="G211" s="40"/>
      <c r="H211" s="139"/>
      <c r="J211" s="1"/>
      <c r="L211" s="26"/>
    </row>
    <row r="212" spans="1:22" x14ac:dyDescent="0.25">
      <c r="B212" s="45" t="s">
        <v>47</v>
      </c>
      <c r="C212" s="46"/>
      <c r="D212" s="46"/>
      <c r="E212" s="46"/>
      <c r="F212" s="46"/>
      <c r="G212" s="46"/>
      <c r="H212" s="43"/>
      <c r="I212" s="1"/>
      <c r="J212" s="1"/>
      <c r="L212" s="1"/>
    </row>
    <row r="213" spans="1:22" s="57" customFormat="1" x14ac:dyDescent="0.25">
      <c r="A213" s="52"/>
      <c r="B213" s="117" t="s">
        <v>86</v>
      </c>
      <c r="C213" s="81"/>
      <c r="D213" s="81"/>
      <c r="E213" s="81"/>
      <c r="F213" s="81"/>
      <c r="G213" s="118">
        <f>G146+G178</f>
        <v>2410000</v>
      </c>
      <c r="H213" s="123"/>
      <c r="K213" s="52"/>
      <c r="L213" s="59"/>
      <c r="M213" s="52"/>
      <c r="N213" s="52"/>
      <c r="O213" s="52"/>
      <c r="P213" s="52"/>
      <c r="Q213" s="52"/>
      <c r="R213" s="52"/>
      <c r="S213" s="52"/>
      <c r="T213" s="52"/>
      <c r="U213" s="52"/>
      <c r="V213" s="52"/>
    </row>
    <row r="214" spans="1:22" s="57" customFormat="1" x14ac:dyDescent="0.25">
      <c r="A214" s="52"/>
      <c r="B214" s="119" t="s">
        <v>42</v>
      </c>
      <c r="C214" s="81"/>
      <c r="D214" s="81"/>
      <c r="E214" s="81"/>
      <c r="F214" s="81"/>
      <c r="G214" s="118">
        <f>G147-H159+G192</f>
        <v>1080000</v>
      </c>
      <c r="H214" s="123"/>
      <c r="K214" s="52"/>
      <c r="L214" s="59"/>
      <c r="M214" s="52"/>
      <c r="N214" s="52"/>
      <c r="O214" s="52"/>
      <c r="P214" s="52"/>
      <c r="Q214" s="52"/>
      <c r="R214" s="52"/>
      <c r="S214" s="52"/>
      <c r="T214" s="52"/>
      <c r="U214" s="52"/>
      <c r="V214" s="52"/>
    </row>
    <row r="215" spans="1:22" s="57" customFormat="1" ht="36" customHeight="1" x14ac:dyDescent="0.25">
      <c r="A215" s="52"/>
      <c r="B215" s="144" t="s">
        <v>97</v>
      </c>
      <c r="C215" s="145"/>
      <c r="D215" s="145"/>
      <c r="E215" s="145"/>
      <c r="F215" s="145"/>
      <c r="G215" s="120">
        <f>G148-H184</f>
        <v>-2135000</v>
      </c>
      <c r="H215" s="123"/>
      <c r="K215" s="52"/>
      <c r="L215" s="59"/>
      <c r="M215" s="52"/>
      <c r="N215" s="52"/>
      <c r="O215" s="52"/>
      <c r="P215" s="52"/>
      <c r="Q215" s="52"/>
      <c r="R215" s="52"/>
      <c r="S215" s="52"/>
      <c r="T215" s="52"/>
      <c r="U215" s="52"/>
      <c r="V215" s="52"/>
    </row>
    <row r="216" spans="1:22" s="57" customFormat="1" x14ac:dyDescent="0.25">
      <c r="A216" s="52"/>
      <c r="B216" s="121" t="s">
        <v>57</v>
      </c>
      <c r="C216" s="122"/>
      <c r="D216" s="81"/>
      <c r="E216" s="81"/>
      <c r="F216" s="81"/>
      <c r="G216" s="118">
        <f>SUM(G213:G215)</f>
        <v>1355000</v>
      </c>
      <c r="H216" s="123"/>
      <c r="K216" s="52"/>
      <c r="L216" s="59"/>
      <c r="M216" s="52"/>
      <c r="N216" s="52"/>
      <c r="O216" s="52"/>
      <c r="P216" s="52"/>
      <c r="Q216" s="52"/>
      <c r="R216" s="52"/>
      <c r="S216" s="52"/>
      <c r="T216" s="52"/>
      <c r="U216" s="52"/>
      <c r="V216" s="52"/>
    </row>
    <row r="217" spans="1:22" s="57" customFormat="1" ht="30" customHeight="1" x14ac:dyDescent="0.25">
      <c r="A217" s="52"/>
      <c r="B217" s="144" t="s">
        <v>96</v>
      </c>
      <c r="C217" s="145"/>
      <c r="D217" s="145"/>
      <c r="E217" s="145"/>
      <c r="F217" s="145"/>
      <c r="G217" s="120">
        <f>G150+G170-H205</f>
        <v>-1355000</v>
      </c>
      <c r="H217" s="123"/>
      <c r="K217" s="52"/>
      <c r="L217" s="59"/>
      <c r="M217" s="52"/>
      <c r="N217" s="52"/>
      <c r="O217" s="52"/>
      <c r="P217" s="52"/>
      <c r="Q217" s="52"/>
      <c r="R217" s="52"/>
      <c r="S217" s="52"/>
      <c r="T217" s="52"/>
      <c r="U217" s="52"/>
      <c r="V217" s="52"/>
    </row>
    <row r="218" spans="1:22" s="57" customFormat="1" ht="14.4" thickBot="1" x14ac:dyDescent="0.3">
      <c r="A218" s="52"/>
      <c r="B218" s="121" t="s">
        <v>89</v>
      </c>
      <c r="C218" s="122"/>
      <c r="D218" s="81"/>
      <c r="E218" s="81"/>
      <c r="F218" s="81"/>
      <c r="G218" s="143">
        <f>SUM(G216:G217)</f>
        <v>0</v>
      </c>
      <c r="H218" s="123"/>
      <c r="K218" s="52"/>
      <c r="L218" s="59"/>
      <c r="M218" s="52"/>
      <c r="N218" s="52"/>
      <c r="O218" s="52"/>
      <c r="P218" s="52"/>
      <c r="Q218" s="52"/>
      <c r="R218" s="52"/>
      <c r="S218" s="52"/>
      <c r="T218" s="52"/>
      <c r="U218" s="52"/>
      <c r="V218" s="52"/>
    </row>
    <row r="219" spans="1:22" s="2" customFormat="1" ht="15" thickTop="1" thickBot="1" x14ac:dyDescent="0.3">
      <c r="A219" s="1"/>
      <c r="B219" s="29"/>
      <c r="C219" s="30"/>
      <c r="D219" s="30"/>
      <c r="E219" s="30"/>
      <c r="F219" s="30"/>
      <c r="G219" s="30"/>
      <c r="H219" s="32"/>
      <c r="K219" s="1"/>
      <c r="L219" s="3"/>
      <c r="M219" s="1"/>
      <c r="N219" s="1"/>
      <c r="O219" s="1"/>
      <c r="P219" s="1"/>
      <c r="Q219" s="1"/>
      <c r="R219" s="1"/>
      <c r="S219" s="1"/>
      <c r="T219" s="1"/>
      <c r="U219" s="1"/>
      <c r="V219" s="1"/>
    </row>
  </sheetData>
  <mergeCells count="26">
    <mergeCell ref="B72:H72"/>
    <mergeCell ref="B142:H142"/>
    <mergeCell ref="B12:H12"/>
    <mergeCell ref="B13:H13"/>
    <mergeCell ref="B121:H121"/>
    <mergeCell ref="C42:F42"/>
    <mergeCell ref="F16:H16"/>
    <mergeCell ref="F17:H17"/>
    <mergeCell ref="F18:H18"/>
    <mergeCell ref="F19:H19"/>
    <mergeCell ref="F15:H15"/>
    <mergeCell ref="D30:E30"/>
    <mergeCell ref="A85:H85"/>
    <mergeCell ref="C40:F40"/>
    <mergeCell ref="C41:F41"/>
    <mergeCell ref="C39:G39"/>
    <mergeCell ref="B217:F217"/>
    <mergeCell ref="B215:F215"/>
    <mergeCell ref="B209:H209"/>
    <mergeCell ref="B78:F78"/>
    <mergeCell ref="B80:F80"/>
    <mergeCell ref="B148:F148"/>
    <mergeCell ref="B150:F150"/>
    <mergeCell ref="B187:H187"/>
    <mergeCell ref="B120:H120"/>
    <mergeCell ref="B188:H18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OER Entries</dc:title>
  <dc:creator>Donna Kwan</dc:creator>
  <cp:lastModifiedBy>Donna Kwan</cp:lastModifiedBy>
  <dcterms:created xsi:type="dcterms:W3CDTF">2020-02-14T19:00:52Z</dcterms:created>
  <dcterms:modified xsi:type="dcterms:W3CDTF">2021-02-09T15:58:23Z</dcterms:modified>
</cp:coreProperties>
</file>