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hidePivotFieldList="1"/>
  <mc:AlternateContent xmlns:mc="http://schemas.openxmlformats.org/markup-compatibility/2006">
    <mc:Choice Requires="x15">
      <x15ac:absPath xmlns:x15ac="http://schemas.microsoft.com/office/spreadsheetml/2010/11/ac" url="\\p-fps02\groups\Limited\Performance_Assessment\57. Open Data\Phase 2\Phase 2\Gas\Yearbook Sections\Final Versions\"/>
    </mc:Choice>
  </mc:AlternateContent>
  <xr:revisionPtr revIDLastSave="0" documentId="13_ncr:1_{340372B0-8B8D-46C5-8453-EE52FF269904}" xr6:coauthVersionLast="47" xr6:coauthVersionMax="47" xr10:uidLastSave="{00000000-0000-0000-0000-000000000000}"/>
  <bookViews>
    <workbookView xWindow="28680" yWindow="-120" windowWidth="29040" windowHeight="15840" xr2:uid="{00000000-000D-0000-FFFF-FFFF00000000}"/>
  </bookViews>
  <sheets>
    <sheet name="Financial Ratio" sheetId="9" r:id="rId1"/>
    <sheet name="Balance Sheet (Yearbook View)" sheetId="11" r:id="rId2"/>
    <sheet name="Income Statement (Yearbook)" sheetId="14" r:id="rId3"/>
    <sheet name="BS Raw Data" sheetId="10" r:id="rId4"/>
    <sheet name="IS Raw Data (XML)" sheetId="13" r:id="rId5"/>
  </sheets>
  <definedNames>
    <definedName name="ExternalData_1" localSheetId="3" hidden="1">'BS Raw Data'!$A$1:$S$9</definedName>
    <definedName name="ExternalData_1" localSheetId="4" hidden="1">'IS Raw Data (XML)'!$A$1:$I$9</definedName>
  </definedNames>
  <calcPr calcId="191029"/>
  <pivotCaches>
    <pivotCache cacheId="0" r:id="rId6"/>
    <pivotCache cacheId="1"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9" l="1"/>
  <c r="L21" i="9"/>
  <c r="K21" i="9"/>
  <c r="J21" i="9"/>
  <c r="L18" i="9"/>
  <c r="K18" i="9"/>
  <c r="J18" i="9"/>
  <c r="L14" i="9"/>
  <c r="K14" i="9"/>
  <c r="J14" i="9"/>
  <c r="L11" i="9"/>
  <c r="K11" i="9"/>
  <c r="J11" i="9"/>
  <c r="L8" i="9"/>
  <c r="K8" i="9"/>
  <c r="J8" i="9"/>
  <c r="L4" i="9"/>
  <c r="K4" i="9"/>
  <c r="J4"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1B37DF5-8FEF-43D9-9244-683EDC87ECC6}" keepAlive="1" name="Query - row" description="Connection to the 'row' query in the workbook." type="5" refreshedVersion="8" background="1" saveData="1">
    <dbPr connection="Provider=Microsoft.Mashup.OleDb.1;Data Source=$Workbook$;Location=row;Extended Properties=&quot;&quot;" command="SELECT * FROM [row]"/>
  </connection>
  <connection id="2" xr16:uid="{52322B9F-DC06-47F7-99DE-2F345C3E89F2}" keepAlive="1" name="Query - row (2)" description="Connection to the 'row (2)' query in the workbook." type="5" refreshedVersion="8" background="1" saveData="1">
    <dbPr connection="Provider=Microsoft.Mashup.OleDb.1;Data Source=$Workbook$;Location=&quot;row (2)&quot;;Extended Properties=&quot;&quot;" command="SELECT * FROM [row (2)]"/>
  </connection>
</connections>
</file>

<file path=xl/sharedStrings.xml><?xml version="1.0" encoding="utf-8"?>
<sst xmlns="http://schemas.openxmlformats.org/spreadsheetml/2006/main" count="115" uniqueCount="89">
  <si>
    <t>Financial Ratios</t>
  </si>
  <si>
    <t>Enbridge Gas</t>
  </si>
  <si>
    <t>EPCOR Natural Gas</t>
  </si>
  <si>
    <t>Current Ratio</t>
  </si>
  <si>
    <t>Debt Ratio</t>
  </si>
  <si>
    <t>Debt to Equity Ratio</t>
  </si>
  <si>
    <t>Interest Coverage</t>
  </si>
  <si>
    <t>Financial Statement Return on Assets</t>
  </si>
  <si>
    <t>Financial Statement Return on Equity</t>
  </si>
  <si>
    <t>Year</t>
  </si>
  <si>
    <t>Enbridge Gas Inc.</t>
  </si>
  <si>
    <t>EPCOR Natural Gas Limited Partnership</t>
  </si>
  <si>
    <t>Column Labels</t>
  </si>
  <si>
    <t>Grand Total</t>
  </si>
  <si>
    <t>Values</t>
  </si>
  <si>
    <t>Liquidity Ratios</t>
  </si>
  <si>
    <t>(Current Assets/Current Liabilities)</t>
  </si>
  <si>
    <t xml:space="preserve"> </t>
  </si>
  <si>
    <t>Leverage Ratios</t>
  </si>
  <si>
    <t>(Total Debt/Total Assets)</t>
  </si>
  <si>
    <t>(Total Debt/Shareholders' Equity)</t>
  </si>
  <si>
    <t>(EBIT/Interest Charges)</t>
  </si>
  <si>
    <t>Profitability Ratios</t>
  </si>
  <si>
    <t>(Net Income/Total Assets)</t>
  </si>
  <si>
    <t>(Net Income/Shareholders' Equity)</t>
  </si>
  <si>
    <t>Company_Name</t>
  </si>
  <si>
    <t>Cash-Accounts_130-13_debit</t>
  </si>
  <si>
    <t>Accounts_Receivable_-_Net-Accounts_132_140-147</t>
  </si>
  <si>
    <t>Gas_Inventories-Accounts_152_153</t>
  </si>
  <si>
    <t>Other_Current_Assets-Accounts_150_151_160-163___256__debit_balance</t>
  </si>
  <si>
    <t>Property_Plant_and_Equipment-Accounts_100-116</t>
  </si>
  <si>
    <t>Long_Term_Investments-Accounts_120-123</t>
  </si>
  <si>
    <t>Deferred_Charges-Accounts_170-179</t>
  </si>
  <si>
    <t>Other_Non-Current_Assets-Accounts_180-183___276__debit_balance</t>
  </si>
  <si>
    <t>Bank_Overdraft__Loans_and_Notes_Payable-Accounts_130-131__credit_balance___250</t>
  </si>
  <si>
    <t>Accounts_Payable_and__Accrued_Liabilities-Accounts_251_252_254_259</t>
  </si>
  <si>
    <t>Other_Current_Liabilities-Accounts_253_255_257_260_263</t>
  </si>
  <si>
    <t>Income_Taxes_Payable-Account_256__credit_balance</t>
  </si>
  <si>
    <t>Current_Portion_of_Long-term_Loan-Accounts_258_262</t>
  </si>
  <si>
    <t>Long-term_Debt-Accounts_220-249</t>
  </si>
  <si>
    <t>Deferred_Income_Taxes-Account_276__credit_balance</t>
  </si>
  <si>
    <t>Other_Non-Current_Liabilities-Accounts_270_271_278_279_290</t>
  </si>
  <si>
    <t>Share_Capital_Retained_Earnings-Accounts_200-216</t>
  </si>
  <si>
    <t>Sum of Cash-Accounts_130-13_debit</t>
  </si>
  <si>
    <t>Sum of Accounts_Receivable_-_Net-Accounts_132_140-147</t>
  </si>
  <si>
    <t>Sum of Gas_Inventories-Accounts_152_153</t>
  </si>
  <si>
    <t>Sum of Other_Current_Assets-Accounts_150_151_160-163___256__debit_balance</t>
  </si>
  <si>
    <t>Sum of Current Assets Total</t>
  </si>
  <si>
    <t>Sum of Property_Plant_and_Equipment-Accounts_100-116</t>
  </si>
  <si>
    <t>Sum of Long_Term_Investments-Accounts_120-123</t>
  </si>
  <si>
    <t>Sum of Deferred_Charges-Accounts_170-179</t>
  </si>
  <si>
    <t>Sum of Other_Non-Current_Assets-Accounts_180-183___276__debit_balance</t>
  </si>
  <si>
    <t>Sum of Total Non-Current Assets</t>
  </si>
  <si>
    <t>Sum of Total Assets</t>
  </si>
  <si>
    <t>Sum of Bank_Overdraft__Loans_and_Notes_Payable-Accounts_130-131__credit_balance___250</t>
  </si>
  <si>
    <t>Sum of Accounts_Payable_and__Accrued_Liabilities-Accounts_251_252_254_259</t>
  </si>
  <si>
    <t>Sum of Other_Current_Liabilities-Accounts_253_255_257_260_263</t>
  </si>
  <si>
    <t>Sum of Income_Taxes_Payable-Account_256__credit_balance</t>
  </si>
  <si>
    <t>Sum of Current_Portion_of_Long-term_Loan-Accounts_258_262</t>
  </si>
  <si>
    <t>Sum of Total Current Liabilities</t>
  </si>
  <si>
    <t>Sum of Long-term_Debt-Accounts_220-249</t>
  </si>
  <si>
    <t>Sum of Deferred_Income_Taxes-Account_276__credit_balance</t>
  </si>
  <si>
    <t>Sum of Other_Non-Current_Liabilities-Accounts_270_271_278_279_290</t>
  </si>
  <si>
    <t>Sum of Total Non-Current Liabilities</t>
  </si>
  <si>
    <t>Sum of Total Liabilities</t>
  </si>
  <si>
    <t>Sum of Share_Capital_Retained_Earnings-Accounts_200-216</t>
  </si>
  <si>
    <t>Sum of Liabilities &amp; Shareholders' Equity</t>
  </si>
  <si>
    <t>Operating_Revenues-Account_300</t>
  </si>
  <si>
    <t>Other_Income_-Accounts_307_308_310_312-316_319_324_325_333</t>
  </si>
  <si>
    <t>Gas_Cost_Operating_and_Maintenance_Expenses-Accounts_301_302_305_311_321_326_to_331</t>
  </si>
  <si>
    <t>Depreciation_Expense-Accounts_303_304</t>
  </si>
  <si>
    <t>Interest_Expense-Accounts_320_322_323</t>
  </si>
  <si>
    <t>Income_Taxes_-Account_306</t>
  </si>
  <si>
    <t>Extraordinary_Items-Accounts_338-339</t>
  </si>
  <si>
    <t>Sum of Operating_Revenues-Account_300</t>
  </si>
  <si>
    <t>Sum of Other_Income_-Accounts_307_308_310_312-316_319_324_325_333</t>
  </si>
  <si>
    <t>Sum of Total Revenues</t>
  </si>
  <si>
    <t>Sum of Gas_Cost_Operating_and_Maintenance_Expenses-Accounts_301_302_305_311_321_326_to_331</t>
  </si>
  <si>
    <t>Sum of Depreciation_Expense-Accounts_303_304</t>
  </si>
  <si>
    <t>Sum of Interest_Expense-Accounts_320_322_323</t>
  </si>
  <si>
    <t>Sum of Total Expenses</t>
  </si>
  <si>
    <t>Sum of Income Before Income Tax</t>
  </si>
  <si>
    <t>Sum of Income_Taxes_-Account_306</t>
  </si>
  <si>
    <t>Sum of Net Income After Taxes</t>
  </si>
  <si>
    <t>Sum of Extraordinary_Items-Accounts_338-339</t>
  </si>
  <si>
    <t>Sum of Net Income (Loss)</t>
  </si>
  <si>
    <t>Industry</t>
  </si>
  <si>
    <t>Note: The Financial Ratio analysis is compiled using data from the Balance Sheet (Yearbook View) and Income Statement (Yearbook). It is crucial for users to accurately update the year, located in cell B1 (highlighted in orange) on both sheets, as the values for the correct year should be used to calculate the ratios.</t>
  </si>
  <si>
    <r>
      <t xml:space="preserve">Year </t>
    </r>
    <r>
      <rPr>
        <b/>
        <sz val="11"/>
        <color rgb="FFFF0000"/>
        <rFont val="Calibri"/>
        <family val="2"/>
        <scheme val="minor"/>
      </rPr>
      <t>(see note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</si>
</sst>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_(* \(#,##0.00\);_(* &quot;-&quot;_);_(@_)"/>
    <numFmt numFmtId="165" formatCode="_(* #,##0_);_(* \(#,##0\);_(* &quot;-&quot;_);_(@_)"/>
    <numFmt numFmtId="166" formatCode="_-&quot;$&quot;* #,##0_-;\-&quot;$&quot;* #,##0_-;_-&quot;$&quot;* &quot;-&quot;??_-;_-@_-"/>
  </numFmts>
  <fonts count="13" x14ac:knownFonts="1">
    <font>
      <sz val="11"/>
      <color theme="1"/>
      <name val="Calibri"/>
      <family val="2"/>
      <scheme val="minor"/>
    </font>
    <font>
      <sz val="11"/>
      <color theme="1"/>
      <name val="Calibri"/>
      <family val="2"/>
      <scheme val="minor"/>
    </font>
    <font>
      <b/>
      <sz val="11"/>
      <color theme="1" tint="0.249977111117893"/>
      <name val="Arial"/>
      <family val="2"/>
    </font>
    <font>
      <b/>
      <sz val="10"/>
      <color rgb="FF404142"/>
      <name val="Arial"/>
      <family val="2"/>
    </font>
    <font>
      <sz val="11"/>
      <color theme="1" tint="0.249977111117893"/>
      <name val="Arial"/>
      <family val="2"/>
    </font>
    <font>
      <sz val="11"/>
      <name val="Arial"/>
      <family val="2"/>
    </font>
    <font>
      <b/>
      <sz val="11"/>
      <color theme="1"/>
      <name val="Calibri"/>
      <family val="2"/>
      <scheme val="minor"/>
    </font>
    <font>
      <sz val="10"/>
      <color theme="1" tint="0.499984740745262"/>
      <name val="Arial"/>
      <family val="2"/>
    </font>
    <font>
      <b/>
      <sz val="10"/>
      <name val="Arial"/>
      <family val="2"/>
    </font>
    <font>
      <sz val="10"/>
      <name val="Arial"/>
      <family val="2"/>
    </font>
    <font>
      <sz val="11"/>
      <name val="Calibri"/>
      <family val="2"/>
      <scheme val="minor"/>
    </font>
    <font>
      <b/>
      <sz val="11"/>
      <color rgb="FFFF0000"/>
      <name val="Calibri"/>
      <family val="2"/>
      <scheme val="minor"/>
    </font>
    <font>
      <b/>
      <sz val="12"/>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rgb="FFF8F8F8"/>
        <bgColor indexed="64"/>
      </patternFill>
    </fill>
    <fill>
      <patternFill patternType="solid">
        <fgColor rgb="FFFFFF00"/>
        <bgColor indexed="64"/>
      </patternFill>
    </fill>
  </fills>
  <borders count="14">
    <border>
      <left/>
      <right/>
      <top/>
      <bottom/>
      <diagonal/>
    </border>
    <border>
      <left/>
      <right/>
      <top style="double">
        <color theme="1" tint="0.499984740745262"/>
      </top>
      <bottom style="double">
        <color theme="1" tint="0.499984740745262"/>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style="double">
        <color theme="1" tint="0.499984740745262"/>
      </top>
      <bottom/>
      <diagonal/>
    </border>
    <border>
      <left style="thin">
        <color theme="1" tint="0.499984740745262"/>
      </left>
      <right style="thin">
        <color theme="1" tint="0.499984740745262"/>
      </right>
      <top/>
      <bottom style="thin">
        <color theme="1" tint="0.499984740745262"/>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3" fillId="0" borderId="1" xfId="0" applyFont="1" applyBorder="1" applyAlignment="1">
      <alignment horizontal="center" vertical="center" wrapText="1"/>
    </xf>
    <xf numFmtId="0" fontId="4" fillId="0" borderId="0" xfId="0" applyFont="1"/>
    <xf numFmtId="0" fontId="0" fillId="0" borderId="0" xfId="0" pivotButton="1"/>
    <xf numFmtId="0" fontId="0" fillId="0" borderId="0" xfId="0" applyAlignment="1">
      <alignment horizontal="left"/>
    </xf>
    <xf numFmtId="0" fontId="2" fillId="0" borderId="0" xfId="0" applyFont="1"/>
    <xf numFmtId="0" fontId="3" fillId="0" borderId="3" xfId="0" applyFont="1" applyBorder="1" applyAlignment="1">
      <alignment horizontal="center"/>
    </xf>
    <xf numFmtId="0" fontId="7" fillId="0" borderId="0" xfId="0" applyFont="1"/>
    <xf numFmtId="0" fontId="8" fillId="2" borderId="0" xfId="0" applyFont="1" applyFill="1" applyAlignment="1">
      <alignment horizontal="left"/>
    </xf>
    <xf numFmtId="0" fontId="9" fillId="2" borderId="0" xfId="0" applyFont="1" applyFill="1" applyAlignment="1">
      <alignment horizontal="left"/>
    </xf>
    <xf numFmtId="0" fontId="0" fillId="2" borderId="0" xfId="0" applyFill="1"/>
    <xf numFmtId="165" fontId="5" fillId="0" borderId="4" xfId="0" applyNumberFormat="1" applyFont="1" applyBorder="1"/>
    <xf numFmtId="165" fontId="0" fillId="0" borderId="0" xfId="0" applyNumberFormat="1"/>
    <xf numFmtId="166" fontId="0" fillId="0" borderId="0" xfId="0" applyNumberFormat="1" applyAlignment="1">
      <alignment horizontal="center" vertical="center"/>
    </xf>
    <xf numFmtId="0" fontId="6" fillId="0" borderId="0" xfId="0" applyFont="1" applyAlignment="1">
      <alignment horizontal="left"/>
    </xf>
    <xf numFmtId="166" fontId="6" fillId="0" borderId="0" xfId="0" applyNumberFormat="1" applyFont="1" applyAlignment="1">
      <alignment horizontal="center" vertical="center"/>
    </xf>
    <xf numFmtId="0" fontId="6" fillId="0" borderId="5" xfId="0" applyFont="1" applyBorder="1" applyAlignment="1">
      <alignment horizontal="left"/>
    </xf>
    <xf numFmtId="166" fontId="6" fillId="0" borderId="5" xfId="0" applyNumberFormat="1" applyFont="1" applyBorder="1" applyAlignment="1">
      <alignment horizontal="center" vertical="center"/>
    </xf>
    <xf numFmtId="0" fontId="10" fillId="0" borderId="0" xfId="0" applyFont="1" applyAlignment="1">
      <alignment horizontal="left"/>
    </xf>
    <xf numFmtId="166" fontId="10" fillId="0" borderId="0" xfId="0" applyNumberFormat="1" applyFont="1" applyAlignment="1">
      <alignment horizontal="center" vertical="center"/>
    </xf>
    <xf numFmtId="0" fontId="11" fillId="0" borderId="5" xfId="0" applyFont="1" applyBorder="1" applyAlignment="1">
      <alignment horizontal="left"/>
    </xf>
    <xf numFmtId="166" fontId="11" fillId="0" borderId="5" xfId="0" applyNumberFormat="1" applyFont="1" applyBorder="1" applyAlignment="1">
      <alignment horizontal="center" vertical="center"/>
    </xf>
    <xf numFmtId="166" fontId="0" fillId="0" borderId="0" xfId="0" applyNumberFormat="1"/>
    <xf numFmtId="166" fontId="6" fillId="0" borderId="0" xfId="0" applyNumberFormat="1" applyFont="1"/>
    <xf numFmtId="0" fontId="12" fillId="0" borderId="0" xfId="0" applyFont="1" applyAlignment="1">
      <alignment horizontal="left"/>
    </xf>
    <xf numFmtId="166" fontId="12" fillId="0" borderId="0" xfId="0" applyNumberFormat="1" applyFont="1"/>
    <xf numFmtId="0" fontId="3" fillId="3" borderId="3" xfId="0" applyFont="1" applyFill="1" applyBorder="1" applyAlignment="1">
      <alignment horizontal="center"/>
    </xf>
    <xf numFmtId="165" fontId="5" fillId="3" borderId="4" xfId="0" applyNumberFormat="1" applyFont="1" applyFill="1" applyBorder="1"/>
    <xf numFmtId="0" fontId="6" fillId="4" borderId="0" xfId="0" applyFont="1" applyFill="1" applyAlignment="1">
      <alignment horizontal="center" vertical="center"/>
    </xf>
    <xf numFmtId="164" fontId="5" fillId="0" borderId="2" xfId="0" applyNumberFormat="1" applyFont="1" applyBorder="1" applyAlignment="1">
      <alignment horizontal="center" vertical="center"/>
    </xf>
    <xf numFmtId="164" fontId="5" fillId="3" borderId="2" xfId="0" applyNumberFormat="1" applyFont="1" applyFill="1" applyBorder="1" applyAlignment="1">
      <alignment horizontal="center" vertical="center"/>
    </xf>
    <xf numFmtId="10" fontId="5" fillId="0" borderId="2" xfId="1" applyNumberFormat="1" applyFont="1" applyBorder="1" applyAlignment="1">
      <alignment horizontal="center" vertical="center"/>
    </xf>
    <xf numFmtId="10" fontId="5" fillId="3" borderId="2" xfId="1" applyNumberFormat="1" applyFont="1" applyFill="1" applyBorder="1" applyAlignment="1">
      <alignment horizontal="center" vertical="center"/>
    </xf>
    <xf numFmtId="4" fontId="5" fillId="0" borderId="2" xfId="0" applyNumberFormat="1" applyFont="1" applyBorder="1" applyAlignment="1">
      <alignment horizontal="center" vertical="center"/>
    </xf>
    <xf numFmtId="4" fontId="5" fillId="3" borderId="2" xfId="0" applyNumberFormat="1" applyFont="1" applyFill="1" applyBorder="1" applyAlignment="1">
      <alignment horizontal="center" vertical="center"/>
    </xf>
    <xf numFmtId="0" fontId="2" fillId="2" borderId="0" xfId="0" applyFont="1" applyFill="1" applyAlignment="1">
      <alignment horizontal="left" vertical="center" wrapText="1"/>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0" fillId="4" borderId="8" xfId="0" applyFill="1" applyBorder="1" applyAlignment="1">
      <alignment horizontal="left" vertical="top" wrapText="1"/>
    </xf>
    <xf numFmtId="0" fontId="0" fillId="4" borderId="9" xfId="0" applyFill="1" applyBorder="1" applyAlignment="1">
      <alignment horizontal="left" vertical="top" wrapText="1"/>
    </xf>
    <xf numFmtId="0" fontId="0" fillId="4" borderId="0" xfId="0" applyFill="1" applyAlignment="1">
      <alignment horizontal="left" vertical="top" wrapText="1"/>
    </xf>
    <xf numFmtId="0" fontId="0" fillId="4" borderId="10" xfId="0" applyFill="1" applyBorder="1" applyAlignment="1">
      <alignment horizontal="left" vertical="top" wrapText="1"/>
    </xf>
    <xf numFmtId="0" fontId="0" fillId="4" borderId="11" xfId="0" applyFill="1" applyBorder="1" applyAlignment="1">
      <alignment horizontal="left" vertical="top" wrapText="1"/>
    </xf>
    <xf numFmtId="0" fontId="0" fillId="4" borderId="12" xfId="0" applyFill="1" applyBorder="1" applyAlignment="1">
      <alignment horizontal="left" vertical="top" wrapText="1"/>
    </xf>
    <xf numFmtId="0" fontId="0" fillId="4" borderId="13" xfId="0" applyFill="1" applyBorder="1" applyAlignment="1">
      <alignment horizontal="left" vertical="top" wrapText="1"/>
    </xf>
    <xf numFmtId="0" fontId="6" fillId="4" borderId="0" xfId="0" applyFont="1" applyFill="1" applyAlignment="1">
      <alignment horizontal="center" vertical="center" wrapText="1"/>
    </xf>
  </cellXfs>
  <cellStyles count="2">
    <cellStyle name="Normal" xfId="0" builtinId="0"/>
    <cellStyle name="Percent" xfId="1" builtinId="5"/>
  </cellStyles>
  <dxfs count="44">
    <dxf>
      <numFmt numFmtId="0" formatCode="General"/>
    </dxf>
    <dxf>
      <numFmt numFmtId="0" formatCode="General"/>
    </dxf>
    <dxf>
      <font>
        <sz val="12"/>
      </font>
    </dxf>
    <dxf>
      <font>
        <sz val="12"/>
      </font>
    </dxf>
    <dxf>
      <font>
        <b/>
      </font>
    </dxf>
    <dxf>
      <font>
        <b/>
      </font>
    </dxf>
    <dxf>
      <font>
        <sz val="12"/>
      </font>
    </dxf>
    <dxf>
      <font>
        <sz val="12"/>
      </font>
    </dxf>
    <dxf>
      <font>
        <b/>
      </font>
    </dxf>
    <dxf>
      <font>
        <b/>
      </font>
    </dxf>
    <dxf>
      <font>
        <i val="0"/>
      </font>
    </dxf>
    <dxf>
      <font>
        <i val="0"/>
      </font>
    </dxf>
    <dxf>
      <font>
        <b/>
      </font>
    </dxf>
    <dxf>
      <font>
        <b/>
      </font>
    </dxf>
    <dxf>
      <font>
        <b/>
      </font>
    </dxf>
    <dxf>
      <font>
        <b/>
      </font>
    </dxf>
    <dxf>
      <numFmt numFmtId="166" formatCode="_-&quot;$&quot;* #,##0_-;\-&quot;$&quot;* #,##0_-;_-&quot;$&quot;* &quot;-&quot;??_-;_-@_-"/>
    </dxf>
    <dxf>
      <font>
        <b/>
      </font>
    </dxf>
    <dxf>
      <numFmt numFmtId="166" formatCode="_-&quot;$&quot;* #,##0_-;\-&quot;$&quot;* #,##0_-;_-&quot;$&quot;* &quot;-&quot;??_-;_-@_-"/>
    </dxf>
    <dxf>
      <border>
        <bottom style="double">
          <color indexed="64"/>
        </bottom>
      </border>
    </dxf>
    <dxf>
      <border>
        <bottom style="double">
          <color indexed="64"/>
        </bottom>
      </border>
    </dxf>
    <dxf>
      <font>
        <b/>
      </font>
    </dxf>
    <dxf>
      <font>
        <b/>
      </font>
    </dxf>
    <dxf>
      <font>
        <color rgb="FFFF0000"/>
      </font>
    </dxf>
    <dxf>
      <font>
        <color rgb="FFFF0000"/>
      </font>
    </dxf>
    <dxf>
      <font>
        <color auto="1"/>
      </font>
    </dxf>
    <dxf>
      <font>
        <color auto="1"/>
      </font>
    </dxf>
    <dxf>
      <font>
        <b val="0"/>
      </font>
    </dxf>
    <dxf>
      <font>
        <b val="0"/>
      </font>
    </dxf>
    <dxf>
      <border>
        <bottom style="double">
          <color indexed="64"/>
        </bottom>
      </border>
    </dxf>
    <dxf>
      <border>
        <bottom style="double">
          <color indexed="64"/>
        </bottom>
      </border>
    </dxf>
    <dxf>
      <font>
        <b/>
      </font>
    </dxf>
    <dxf>
      <font>
        <b/>
      </font>
    </dxf>
    <dxf>
      <font>
        <b/>
      </font>
    </dxf>
    <dxf>
      <font>
        <b/>
      </font>
    </dxf>
    <dxf>
      <font>
        <b/>
      </font>
    </dxf>
    <dxf>
      <font>
        <b/>
      </font>
    </dxf>
    <dxf>
      <font>
        <b/>
      </font>
    </dxf>
    <dxf>
      <font>
        <b/>
      </font>
    </dxf>
    <dxf>
      <font>
        <b/>
      </font>
    </dxf>
    <dxf>
      <font>
        <b/>
      </font>
    </dxf>
    <dxf>
      <alignment horizontal="center"/>
    </dxf>
    <dxf>
      <alignment vertical="center"/>
    </dxf>
    <dxf>
      <numFmt numFmtId="167" formatCode="&quot;$&quot;#,##0"/>
    </dxf>
  </dxfs>
  <tableStyles count="1" defaultTableStyle="TableStyleMedium2" defaultPivotStyle="PivotStyleLight16">
    <tableStyle name="Invisible" pivot="0" table="0" count="0" xr9:uid="{2983AE67-5326-4197-8ECD-8B8D15120AD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Limited/Performance_Assessment/57.%20Open%20Data/Phase%202/Phase%202/Gas/Yearbook%20Sections/2.1.7%20Balance%20Sheet%20v3.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Limited/Performance_Assessment/57.%20Open%20Data/Phase%202/Phase%202/Gas/Yearbook%20Sections/2.1.7%20Income%20Statement%20v2.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uzammel Hussain" refreshedDate="45216.588898148148" createdVersion="8" refreshedVersion="8" minRefreshableVersion="3" recordCount="8" xr:uid="{82E1A245-782C-4A42-94FA-1806BE4BB6C3}">
  <cacheSource type="worksheet">
    <worksheetSource name="row__2" r:id="rId2"/>
  </cacheSource>
  <cacheFields count="28">
    <cacheField name="Year" numFmtId="0">
      <sharedItems containsSemiMixedTypes="0" containsString="0" containsNumber="1" containsInteger="1" minValue="2019" maxValue="2022" count="4">
        <n v="2022"/>
        <n v="2021"/>
        <n v="2020"/>
        <n v="2019"/>
      </sharedItems>
    </cacheField>
    <cacheField name="Company_Name" numFmtId="0">
      <sharedItems count="2">
        <s v="Enbridge Gas Inc."/>
        <s v="EPCOR Natural Gas Limited Partnership"/>
      </sharedItems>
    </cacheField>
    <cacheField name="Cash-Accounts_130-13_debit" numFmtId="0">
      <sharedItems containsSemiMixedTypes="0" containsString="0" containsNumber="1" minValue="4673.58" maxValue="77330562"/>
    </cacheField>
    <cacheField name="Accounts_Receivable_-_Net-Accounts_132_140-147" numFmtId="0">
      <sharedItems containsSemiMixedTypes="0" containsString="0" containsNumber="1" minValue="2522263.58" maxValue="2072492194"/>
    </cacheField>
    <cacheField name="Gas_Inventories-Accounts_152_153" numFmtId="0">
      <sharedItems containsSemiMixedTypes="0" containsString="0" containsNumber="1" containsInteger="1" minValue="0" maxValue="1422774214"/>
    </cacheField>
    <cacheField name="Other_Current_Assets-Accounts_150_151_160-163___256__debit_balance" numFmtId="0">
      <sharedItems containsSemiMixedTypes="0" containsString="0" containsNumber="1" minValue="89993.430000000008" maxValue="465722911"/>
    </cacheField>
    <cacheField name="Property_Plant_and_Equipment-Accounts_100-116" numFmtId="0">
      <sharedItems containsSemiMixedTypes="0" containsString="0" containsNumber="1" minValue="15734951.030000001" maxValue="17601084263"/>
    </cacheField>
    <cacheField name="Long_Term_Investments-Accounts_120-123" numFmtId="0">
      <sharedItems containsSemiMixedTypes="0" containsString="0" containsNumber="1" minValue="-8632571.9399999995" maxValue="3269219.68"/>
    </cacheField>
    <cacheField name="Deferred_Charges-Accounts_170-179" numFmtId="0">
      <sharedItems containsSemiMixedTypes="0" containsString="0" containsNumber="1" minValue="1110948.1100000001" maxValue="2871243887"/>
    </cacheField>
    <cacheField name="Other_Non-Current_Assets-Accounts_180-183___276__debit_balance" numFmtId="0">
      <sharedItems containsSemiMixedTypes="0" containsString="0" containsNumber="1" minValue="-475746.17" maxValue="5093082024"/>
    </cacheField>
    <cacheField name="Bank_Overdraft__Loans_and_Notes_Payable-Accounts_130-131__credit_balance___250" numFmtId="0">
      <sharedItems containsSemiMixedTypes="0" containsString="0" containsNumber="1" containsInteger="1" minValue="0" maxValue="2314186434"/>
    </cacheField>
    <cacheField name="Accounts_Payable_and__Accrued_Liabilities-Accounts_251_252_254_259" numFmtId="0">
      <sharedItems containsSemiMixedTypes="0" containsString="0" containsNumber="1" minValue="2179581.6599999997" maxValue="1788940239"/>
    </cacheField>
    <cacheField name="Other_Current_Liabilities-Accounts_253_255_257_260_263" numFmtId="0">
      <sharedItems containsSemiMixedTypes="0" containsString="0" containsNumber="1" minValue="0" maxValue="95956518"/>
    </cacheField>
    <cacheField name="Income_Taxes_Payable-Account_256__credit_balance" numFmtId="0">
      <sharedItems containsSemiMixedTypes="0" containsString="0" containsNumber="1" minValue="0" maxValue="168598420"/>
    </cacheField>
    <cacheField name="Current_Portion_of_Long-term_Loan-Accounts_258_262" numFmtId="0">
      <sharedItems containsSemiMixedTypes="0" containsString="0" containsNumber="1" minValue="0" maxValue="401054106"/>
    </cacheField>
    <cacheField name="Long-term_Debt-Accounts_220-249" numFmtId="0">
      <sharedItems containsSemiMixedTypes="0" containsString="0" containsNumber="1" minValue="8660000" maxValue="9665597982"/>
    </cacheField>
    <cacheField name="Deferred_Income_Taxes-Account_276__credit_balance" numFmtId="0">
      <sharedItems containsSemiMixedTypes="0" containsString="0" containsNumber="1" containsInteger="1" minValue="0" maxValue="1853761100"/>
    </cacheField>
    <cacheField name="Other_Non-Current_Liabilities-Accounts_270_271_278_279_290" numFmtId="0">
      <sharedItems containsSemiMixedTypes="0" containsString="0" containsNumber="1" containsInteger="1" minValue="0" maxValue="2119978548"/>
    </cacheField>
    <cacheField name="Share_Capital_Retained_Earnings-Accounts_200-216" numFmtId="0">
      <sharedItems containsSemiMixedTypes="0" containsString="0" containsNumber="1" minValue="6723927.7499999981" maxValue="11165251791"/>
    </cacheField>
    <cacheField name="Current Assets Total" numFmtId="0" formula="'Cash-Accounts_130-13_debit'+'Accounts_Receivable_-_Net-Accounts_132_140-147'+'Gas_Inventories-Accounts_152_153'+'Other_Current_Assets-Accounts_150_151_160-163___256__debit_balance'" databaseField="0"/>
    <cacheField name="Total Non-Current Assets" numFmtId="0" formula="'Property_Plant_and_Equipment-Accounts_100-116'+'Long_Term_Investments-Accounts_120-123'+'Deferred_Charges-Accounts_170-179'+'Other_Non-Current_Assets-Accounts_180-183___276__debit_balance'" databaseField="0"/>
    <cacheField name="Total Assets" numFmtId="0" formula="'Total Non-Current Assets'+'Current Assets Total'" databaseField="0"/>
    <cacheField name="Total Current Liabilities_1" numFmtId="0" formula="'Bank_Overdraft__Loans_and_Notes_Payable-Accounts_130-131__credit_balance___250'+'Accounts_Payable_and__Accrued_Liabilities-Accounts_251_252_254_259'+'Other_Current_Liabilities-Accounts_253_255_257_260_263'" databaseField="0"/>
    <cacheField name="Total Current Liabilities_2" numFmtId="0" formula="'Income_Taxes_Payable-Account_256__credit_balance'+'Current_Portion_of_Long-term_Loan-Accounts_258_262'" databaseField="0"/>
    <cacheField name="Total Current Liabilities" numFmtId="0" formula="'Total Current Liabilities_1'+'Total Current Liabilities_2'" databaseField="0"/>
    <cacheField name="Total Non-Current Liabilities" numFmtId="0" formula="'Long-term_Debt-Accounts_220-249'+'Deferred_Income_Taxes-Account_276__credit_balance'+'Other_Non-Current_Liabilities-Accounts_270_271_278_279_290'" databaseField="0"/>
    <cacheField name="Total Liabilities" numFmtId="0" formula="'Total Current Liabilities'+'Total Non-Current Liabilities'" databaseField="0"/>
    <cacheField name="Liabilities &amp; Shareholders' Equity" numFmtId="0" formula="'Total Liabilities'+'Share_Capital_Retained_Earnings-Accounts_200-216'" databaseField="0"/>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uzammel Hussain" refreshedDate="45211.407171296298" createdVersion="8" refreshedVersion="8" minRefreshableVersion="3" recordCount="8" xr:uid="{44B1E54B-AFF9-4991-8266-3476F1AC31DB}">
  <cacheSource type="worksheet">
    <worksheetSource name="row" r:id="rId2"/>
  </cacheSource>
  <cacheFields count="15">
    <cacheField name="Year" numFmtId="0">
      <sharedItems containsSemiMixedTypes="0" containsString="0" containsNumber="1" containsInteger="1" minValue="2019" maxValue="2022" count="4">
        <n v="2021"/>
        <n v="2022"/>
        <n v="2020"/>
        <n v="2019"/>
      </sharedItems>
    </cacheField>
    <cacheField name="Company_Name" numFmtId="0">
      <sharedItems count="2">
        <s v="Enbridge Gas"/>
        <s v="EPCOR Natural Gas"/>
      </sharedItems>
    </cacheField>
    <cacheField name="Operating_Revenues-Account_300" numFmtId="0">
      <sharedItems containsSemiMixedTypes="0" containsString="0" containsNumber="1" minValue="12226601.550000001" maxValue="6608163666"/>
    </cacheField>
    <cacheField name="Other_Income_-Accounts_307_308_310_312-316_319_324_325_333" numFmtId="0">
      <sharedItems containsSemiMixedTypes="0" containsString="0" containsNumber="1" minValue="-56383.83" maxValue="94448957"/>
    </cacheField>
    <cacheField name="Gas_Cost_Operating_and_Maintenance_Expenses-Accounts_301_302_305_311_321_326_to_331" numFmtId="0">
      <sharedItems containsSemiMixedTypes="0" containsString="0" containsNumber="1" minValue="11265492.52" maxValue="4909814882"/>
    </cacheField>
    <cacheField name="Depreciation_Expense-Accounts_303_304" numFmtId="0">
      <sharedItems containsSemiMixedTypes="0" containsString="0" containsNumber="1" minValue="1283737.1200000001" maxValue="690127040"/>
    </cacheField>
    <cacheField name="Interest_Expense-Accounts_320_322_323" numFmtId="0">
      <sharedItems containsSemiMixedTypes="0" containsString="0" containsNumber="1" minValue="335637.3" maxValue="433972739"/>
    </cacheField>
    <cacheField name="Income_Taxes_-Account_306" numFmtId="0">
      <sharedItems containsSemiMixedTypes="0" containsString="0" containsNumber="1" containsInteger="1" minValue="0" maxValue="68633907"/>
    </cacheField>
    <cacheField name="Extraordinary_Items-Accounts_338-339" numFmtId="0">
      <sharedItems containsSemiMixedTypes="0" containsString="0" containsNumber="1" containsInteger="1" minValue="0" maxValue="0"/>
    </cacheField>
    <cacheField name="Total Revenues" numFmtId="0" formula="'Operating_Revenues-Account_300'+'Other_Income_-Accounts_307_308_310_312-316_319_324_325_333'" databaseField="0"/>
    <cacheField name="Total Expenses" numFmtId="0" formula="'Gas_Cost_Operating_and_Maintenance_Expenses-Accounts_301_302_305_311_321_326_to_331'+'Depreciation_Expense-Accounts_303_304'+'Interest_Expense-Accounts_320_322_323'" databaseField="0"/>
    <cacheField name="Income Before Income Tax" numFmtId="0" formula="'Total Revenues'-'Total Expenses'" databaseField="0"/>
    <cacheField name="Net Income After Taxes" numFmtId="0" formula="'Income Before Income Tax'-'Income_Taxes_-Account_306'" databaseField="0"/>
    <cacheField name="Net Income (Loss)" numFmtId="0" formula="'Net Income After Taxes'+'Extraordinary_Items-Accounts_338-339'" databaseField="0"/>
    <cacheField name="Income Before Income Taxes" numFmtId="0" formula="'Total Revenues'-'Total Expenses'"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x v="0"/>
    <x v="0"/>
    <n v="9509346"/>
    <n v="2072492194"/>
    <n v="1422774214"/>
    <n v="465722911"/>
    <n v="17601084263"/>
    <n v="1942358"/>
    <n v="2871243887"/>
    <n v="5081775817"/>
    <n v="2314186434"/>
    <n v="1788940239"/>
    <n v="95956518"/>
    <n v="168598420"/>
    <n v="354273958"/>
    <n v="9665597982"/>
    <n v="1853761100"/>
    <n v="2119978548"/>
    <n v="11165251791"/>
  </r>
  <r>
    <x v="0"/>
    <x v="1"/>
    <n v="6840.13"/>
    <n v="5245258.9800000004"/>
    <n v="0"/>
    <n v="1125150.6399999999"/>
    <n v="112540895.06"/>
    <n v="-8632571.9399999995"/>
    <n v="2353118.6800000002"/>
    <n v="-475746.17"/>
    <n v="0"/>
    <n v="9964578.2200000007"/>
    <n v="0"/>
    <n v="806581.29"/>
    <n v="39168.22"/>
    <n v="59450577.770000003"/>
    <n v="0"/>
    <n v="0"/>
    <n v="41902039.869999997"/>
  </r>
  <r>
    <x v="1"/>
    <x v="0"/>
    <n v="8536078"/>
    <n v="1297471130"/>
    <n v="895147375"/>
    <n v="90402031"/>
    <n v="16661687725"/>
    <n v="1458809"/>
    <n v="2542537752"/>
    <n v="5093082024"/>
    <n v="1514592645"/>
    <n v="1384944392"/>
    <n v="86862948"/>
    <n v="98603548"/>
    <n v="126818386"/>
    <n v="9394974329"/>
    <n v="1666005485"/>
    <n v="1968250570"/>
    <n v="10349270621"/>
  </r>
  <r>
    <x v="1"/>
    <x v="1"/>
    <n v="4673.58"/>
    <n v="2522263.58"/>
    <n v="0"/>
    <n v="1388515.63"/>
    <n v="89649155.070000008"/>
    <n v="-210445.05"/>
    <n v="2160618.08"/>
    <n v="-444127.42"/>
    <n v="0"/>
    <n v="8691535.7799999993"/>
    <n v="48553.84"/>
    <n v="0"/>
    <n v="40288.69"/>
    <n v="52190857.460000001"/>
    <n v="0"/>
    <n v="0"/>
    <n v="34099417.700000003"/>
  </r>
  <r>
    <x v="2"/>
    <x v="0"/>
    <n v="9288618"/>
    <n v="1120316056"/>
    <n v="657144935"/>
    <n v="134333382"/>
    <n v="15865986334"/>
    <n v="2"/>
    <n v="2359829410"/>
    <n v="5089903858"/>
    <n v="1120846735"/>
    <n v="1299535214"/>
    <n v="81097188"/>
    <n v="47389762"/>
    <n v="376577874"/>
    <n v="8653141653"/>
    <n v="1522285424"/>
    <n v="2118298468"/>
    <n v="10017630277"/>
  </r>
  <r>
    <x v="2"/>
    <x v="1"/>
    <n v="6575.17"/>
    <n v="3378547.57"/>
    <n v="0"/>
    <n v="1992696.0499999998"/>
    <n v="67328621.570000008"/>
    <n v="3269219.68"/>
    <n v="1457810.2"/>
    <n v="-412508.67"/>
    <n v="0"/>
    <n v="18835259.149999999"/>
    <n v="14463.84"/>
    <n v="0"/>
    <n v="36910.74"/>
    <n v="37653199.990000002"/>
    <n v="0"/>
    <n v="0"/>
    <n v="20481127.850000001"/>
  </r>
  <r>
    <x v="3"/>
    <x v="0"/>
    <n v="77330562"/>
    <n v="1065924852"/>
    <n v="628671286"/>
    <n v="299519925"/>
    <n v="15417544191"/>
    <n v="2"/>
    <n v="2124765481"/>
    <n v="5066749183"/>
    <n v="897101001"/>
    <n v="1296065217"/>
    <n v="72012897"/>
    <n v="113564951"/>
    <n v="401054106"/>
    <n v="8505333606"/>
    <n v="1433060602"/>
    <n v="1957915165"/>
    <n v="10004397937"/>
  </r>
  <r>
    <x v="3"/>
    <x v="1"/>
    <n v="943569.26"/>
    <n v="3238033.5"/>
    <n v="0"/>
    <n v="89993.430000000008"/>
    <n v="15734951.030000001"/>
    <n v="-2561475.52"/>
    <n v="1110948.1100000001"/>
    <n v="-381016.19"/>
    <n v="0"/>
    <n v="2179581.6599999997"/>
    <n v="0"/>
    <n v="611494.21"/>
    <n v="0"/>
    <n v="8660000"/>
    <n v="0"/>
    <n v="0"/>
    <n v="6723927.749999998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x v="0"/>
    <x v="0"/>
    <n v="4892946868"/>
    <n v="49562237"/>
    <n v="3256528793"/>
    <n v="676833740"/>
    <n v="395385442"/>
    <n v="62946895"/>
    <n v="0"/>
  </r>
  <r>
    <x v="0"/>
    <x v="1"/>
    <n v="16021925.6"/>
    <n v="185808.94"/>
    <n v="13931425.83"/>
    <n v="2848918.18"/>
    <n v="1482604.39"/>
    <n v="0"/>
    <n v="0"/>
  </r>
  <r>
    <x v="1"/>
    <x v="0"/>
    <n v="6608163666"/>
    <n v="94448957"/>
    <n v="4909814882"/>
    <n v="690127040"/>
    <n v="433972739"/>
    <n v="68633907"/>
    <n v="0"/>
  </r>
  <r>
    <x v="1"/>
    <x v="1"/>
    <n v="23598688.059999999"/>
    <n v="27347.67"/>
    <n v="20501843.470000003"/>
    <n v="3277555.41"/>
    <n v="2083736.23"/>
    <n v="0"/>
    <n v="0"/>
  </r>
  <r>
    <x v="2"/>
    <x v="0"/>
    <n v="4514686754"/>
    <n v="61356136"/>
    <n v="2952106600"/>
    <n v="655473333"/>
    <n v="413417485"/>
    <n v="57703107"/>
    <n v="0"/>
  </r>
  <r>
    <x v="2"/>
    <x v="1"/>
    <n v="12226601.550000001"/>
    <n v="420324.74000000005"/>
    <n v="12424466.439999999"/>
    <n v="1481864.86"/>
    <n v="854834.58000000007"/>
    <n v="0"/>
    <n v="0"/>
  </r>
  <r>
    <x v="3"/>
    <x v="0"/>
    <n v="5074575545"/>
    <n v="24762621"/>
    <n v="3446869500"/>
    <n v="637184619"/>
    <n v="401662501"/>
    <n v="57555546"/>
    <n v="0"/>
  </r>
  <r>
    <x v="3"/>
    <x v="1"/>
    <n v="14026056.949999999"/>
    <n v="-56383.83"/>
    <n v="11265492.52"/>
    <n v="1283737.1200000001"/>
    <n v="335637.3"/>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D34F482-A7E6-4B9E-98D3-E9BEF459F48F}" name="PivotTable2" cacheId="0" dataOnRows="1" applyNumberFormats="0" applyBorderFormats="0" applyFontFormats="0" applyPatternFormats="0" applyAlignmentFormats="0" applyWidthHeightFormats="1" dataCaption="Values" updatedVersion="8" minRefreshableVersion="3" useAutoFormatting="1" rowGrandTotals="0" itemPrintTitles="1" createdVersion="8" indent="0" outline="1" outlineData="1" multipleFieldFilters="0">
  <location ref="A3:D28" firstHeaderRow="1" firstDataRow="2" firstDataCol="1" rowPageCount="1" colPageCount="1"/>
  <pivotFields count="28">
    <pivotField axis="axisPage" showAll="0">
      <items count="5">
        <item x="3"/>
        <item x="2"/>
        <item x="1"/>
        <item x="0"/>
        <item t="default"/>
      </items>
    </pivotField>
    <pivotField axis="axisCol" showAll="0">
      <items count="3">
        <item x="0"/>
        <item x="1"/>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dragToRow="0" dragToCol="0" dragToPage="0" showAll="0" defaultSubtotal="0"/>
    <pivotField dataField="1"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s>
  <rowFields count="1">
    <field x="-2"/>
  </rowFields>
  <rowItems count="24">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rowItems>
  <colFields count="1">
    <field x="1"/>
  </colFields>
  <colItems count="3">
    <i>
      <x/>
    </i>
    <i>
      <x v="1"/>
    </i>
    <i t="grand">
      <x/>
    </i>
  </colItems>
  <pageFields count="1">
    <pageField fld="0" item="2" hier="-1"/>
  </pageFields>
  <dataFields count="24">
    <dataField name="Sum of Cash-Accounts_130-13_debit" fld="2" baseField="0" baseItem="0"/>
    <dataField name="Sum of Accounts_Receivable_-_Net-Accounts_132_140-147" fld="3" baseField="0" baseItem="0"/>
    <dataField name="Sum of Gas_Inventories-Accounts_152_153" fld="4" baseField="0" baseItem="0"/>
    <dataField name="Sum of Other_Current_Assets-Accounts_150_151_160-163___256__debit_balance" fld="5" baseField="0" baseItem="0"/>
    <dataField name="Sum of Current Assets Total" fld="19" baseField="0" baseItem="0"/>
    <dataField name="Sum of Property_Plant_and_Equipment-Accounts_100-116" fld="6" baseField="0" baseItem="0"/>
    <dataField name="Sum of Long_Term_Investments-Accounts_120-123" fld="7" baseField="0" baseItem="0"/>
    <dataField name="Sum of Deferred_Charges-Accounts_170-179" fld="8" baseField="0" baseItem="0"/>
    <dataField name="Sum of Other_Non-Current_Assets-Accounts_180-183___276__debit_balance" fld="9" baseField="0" baseItem="0"/>
    <dataField name="Sum of Total Non-Current Assets" fld="20" baseField="0" baseItem="0"/>
    <dataField name="Sum of Total Assets" fld="21" baseField="0" baseItem="0"/>
    <dataField name="Sum of Bank_Overdraft__Loans_and_Notes_Payable-Accounts_130-131__credit_balance___250" fld="10" baseField="0" baseItem="0"/>
    <dataField name="Sum of Accounts_Payable_and__Accrued_Liabilities-Accounts_251_252_254_259" fld="11" baseField="0" baseItem="0"/>
    <dataField name="Sum of Other_Current_Liabilities-Accounts_253_255_257_260_263" fld="12" baseField="0" baseItem="0"/>
    <dataField name="Sum of Income_Taxes_Payable-Account_256__credit_balance" fld="13" baseField="0" baseItem="0"/>
    <dataField name="Sum of Current_Portion_of_Long-term_Loan-Accounts_258_262" fld="14" baseField="0" baseItem="0"/>
    <dataField name="Sum of Total Current Liabilities" fld="24" baseField="0" baseItem="0"/>
    <dataField name="Sum of Long-term_Debt-Accounts_220-249" fld="15" baseField="0" baseItem="0"/>
    <dataField name="Sum of Deferred_Income_Taxes-Account_276__credit_balance" fld="16" baseField="0" baseItem="0"/>
    <dataField name="Sum of Other_Non-Current_Liabilities-Accounts_270_271_278_279_290" fld="17" baseField="0" baseItem="0"/>
    <dataField name="Sum of Total Non-Current Liabilities" fld="25" baseField="0" baseItem="0"/>
    <dataField name="Sum of Total Liabilities" fld="26" baseField="0" baseItem="0"/>
    <dataField name="Sum of Share_Capital_Retained_Earnings-Accounts_200-216" fld="18" baseField="0" baseItem="0"/>
    <dataField name="Sum of Liabilities &amp; Shareholders' Equity" fld="27" baseField="0" baseItem="0"/>
  </dataFields>
  <formats count="27">
    <format dxfId="43">
      <pivotArea outline="0" collapsedLevelsAreSubtotals="1" fieldPosition="0"/>
    </format>
    <format dxfId="42">
      <pivotArea outline="0" collapsedLevelsAreSubtotals="1" fieldPosition="0"/>
    </format>
    <format dxfId="41">
      <pivotArea outline="0" collapsedLevelsAreSubtotals="1" fieldPosition="0"/>
    </format>
    <format dxfId="40">
      <pivotArea collapsedLevelsAreSubtotals="1" fieldPosition="0">
        <references count="1">
          <reference field="4294967294" count="1">
            <x v="4"/>
          </reference>
        </references>
      </pivotArea>
    </format>
    <format dxfId="39">
      <pivotArea dataOnly="0" labelOnly="1" outline="0" fieldPosition="0">
        <references count="1">
          <reference field="4294967294" count="1">
            <x v="4"/>
          </reference>
        </references>
      </pivotArea>
    </format>
    <format dxfId="38">
      <pivotArea collapsedLevelsAreSubtotals="1" fieldPosition="0">
        <references count="1">
          <reference field="4294967294" count="1">
            <x v="9"/>
          </reference>
        </references>
      </pivotArea>
    </format>
    <format dxfId="37">
      <pivotArea dataOnly="0" labelOnly="1" outline="0" fieldPosition="0">
        <references count="1">
          <reference field="4294967294" count="1">
            <x v="9"/>
          </reference>
        </references>
      </pivotArea>
    </format>
    <format dxfId="36">
      <pivotArea collapsedLevelsAreSubtotals="1" fieldPosition="0">
        <references count="1">
          <reference field="4294967294" count="1">
            <x v="16"/>
          </reference>
        </references>
      </pivotArea>
    </format>
    <format dxfId="35">
      <pivotArea dataOnly="0" labelOnly="1" outline="0" fieldPosition="0">
        <references count="1">
          <reference field="4294967294" count="1">
            <x v="16"/>
          </reference>
        </references>
      </pivotArea>
    </format>
    <format dxfId="34">
      <pivotArea collapsedLevelsAreSubtotals="1" fieldPosition="0">
        <references count="1">
          <reference field="4294967294" count="1">
            <x v="20"/>
          </reference>
        </references>
      </pivotArea>
    </format>
    <format dxfId="33">
      <pivotArea dataOnly="0" labelOnly="1" outline="0" fieldPosition="0">
        <references count="1">
          <reference field="4294967294" count="1">
            <x v="20"/>
          </reference>
        </references>
      </pivotArea>
    </format>
    <format dxfId="32">
      <pivotArea collapsedLevelsAreSubtotals="1" fieldPosition="0">
        <references count="1">
          <reference field="4294967294" count="1">
            <x v="21"/>
          </reference>
        </references>
      </pivotArea>
    </format>
    <format dxfId="31">
      <pivotArea dataOnly="0" labelOnly="1" outline="0" fieldPosition="0">
        <references count="1">
          <reference field="4294967294" count="1">
            <x v="21"/>
          </reference>
        </references>
      </pivotArea>
    </format>
    <format dxfId="30">
      <pivotArea collapsedLevelsAreSubtotals="1" fieldPosition="0">
        <references count="1">
          <reference field="4294967294" count="1">
            <x v="21"/>
          </reference>
        </references>
      </pivotArea>
    </format>
    <format dxfId="29">
      <pivotArea dataOnly="0" labelOnly="1" outline="0" fieldPosition="0">
        <references count="1">
          <reference field="4294967294" count="1">
            <x v="21"/>
          </reference>
        </references>
      </pivotArea>
    </format>
    <format dxfId="28">
      <pivotArea collapsedLevelsAreSubtotals="1" fieldPosition="0">
        <references count="1">
          <reference field="4294967294" count="1">
            <x v="22"/>
          </reference>
        </references>
      </pivotArea>
    </format>
    <format dxfId="27">
      <pivotArea dataOnly="0" labelOnly="1" outline="0" fieldPosition="0">
        <references count="1">
          <reference field="4294967294" count="1">
            <x v="22"/>
          </reference>
        </references>
      </pivotArea>
    </format>
    <format dxfId="26">
      <pivotArea collapsedLevelsAreSubtotals="1" fieldPosition="0">
        <references count="1">
          <reference field="4294967294" count="1">
            <x v="22"/>
          </reference>
        </references>
      </pivotArea>
    </format>
    <format dxfId="25">
      <pivotArea dataOnly="0" labelOnly="1" outline="0" fieldPosition="0">
        <references count="1">
          <reference field="4294967294" count="1">
            <x v="22"/>
          </reference>
        </references>
      </pivotArea>
    </format>
    <format dxfId="24">
      <pivotArea collapsedLevelsAreSubtotals="1" fieldPosition="0">
        <references count="1">
          <reference field="4294967294" count="1">
            <x v="23"/>
          </reference>
        </references>
      </pivotArea>
    </format>
    <format dxfId="23">
      <pivotArea dataOnly="0" labelOnly="1" outline="0" fieldPosition="0">
        <references count="1">
          <reference field="4294967294" count="1">
            <x v="23"/>
          </reference>
        </references>
      </pivotArea>
    </format>
    <format dxfId="22">
      <pivotArea collapsedLevelsAreSubtotals="1" fieldPosition="0">
        <references count="1">
          <reference field="4294967294" count="1">
            <x v="23"/>
          </reference>
        </references>
      </pivotArea>
    </format>
    <format dxfId="21">
      <pivotArea dataOnly="0" labelOnly="1" outline="0" fieldPosition="0">
        <references count="1">
          <reference field="4294967294" count="1">
            <x v="23"/>
          </reference>
        </references>
      </pivotArea>
    </format>
    <format dxfId="20">
      <pivotArea collapsedLevelsAreSubtotals="1" fieldPosition="0">
        <references count="1">
          <reference field="4294967294" count="1">
            <x v="23"/>
          </reference>
        </references>
      </pivotArea>
    </format>
    <format dxfId="19">
      <pivotArea dataOnly="0" labelOnly="1" outline="0" fieldPosition="0">
        <references count="1">
          <reference field="4294967294" count="1">
            <x v="23"/>
          </reference>
        </references>
      </pivotArea>
    </format>
    <format dxfId="18">
      <pivotArea outline="0" collapsedLevelsAreSubtotals="1" fieldPosition="0"/>
    </format>
    <format dxfId="17">
      <pivotArea dataOnly="0" outline="0" fieldPosition="0">
        <references count="2">
          <reference field="4294967294" count="1">
            <x v="10"/>
          </reference>
          <reference field="0"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11DBBDF-15B3-48AC-B92F-6E8C4036DF09}" name="PivotTable3" cacheId="1" dataOnRows="1" applyNumberFormats="0" applyBorderFormats="0" applyFontFormats="0" applyPatternFormats="0" applyAlignmentFormats="0" applyWidthHeightFormats="1" dataCaption="Values" updatedVersion="8" minRefreshableVersion="3" useAutoFormatting="1" rowGrandTotals="0" itemPrintTitles="1" createdVersion="8" indent="0" outline="1" outlineData="1" multipleFieldFilters="0">
  <location ref="A3:D16" firstHeaderRow="1" firstDataRow="2" firstDataCol="1" rowPageCount="1" colPageCount="1"/>
  <pivotFields count="15">
    <pivotField axis="axisPage" showAll="0">
      <items count="5">
        <item x="3"/>
        <item x="2"/>
        <item x="0"/>
        <item x="1"/>
        <item t="default"/>
      </items>
    </pivotField>
    <pivotField axis="axisCol" showAll="0">
      <items count="3">
        <item x="0"/>
        <item x="1"/>
        <item t="default"/>
      </items>
    </pivotField>
    <pivotField dataField="1" showAll="0"/>
    <pivotField dataField="1" showAll="0"/>
    <pivotField dataField="1" showAll="0"/>
    <pivotField dataField="1" showAll="0"/>
    <pivotField dataField="1" showAll="0"/>
    <pivotField dataField="1" showAll="0"/>
    <pivotField dataField="1" showAl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ragToRow="0" dragToCol="0" dragToPage="0" showAll="0" defaultSubtotal="0"/>
  </pivotFields>
  <rowFields count="1">
    <field x="-2"/>
  </rowFields>
  <rowItems count="12">
    <i>
      <x/>
    </i>
    <i i="1">
      <x v="1"/>
    </i>
    <i i="2">
      <x v="2"/>
    </i>
    <i i="3">
      <x v="3"/>
    </i>
    <i i="4">
      <x v="4"/>
    </i>
    <i i="5">
      <x v="5"/>
    </i>
    <i i="6">
      <x v="6"/>
    </i>
    <i i="7">
      <x v="7"/>
    </i>
    <i i="8">
      <x v="8"/>
    </i>
    <i i="9">
      <x v="9"/>
    </i>
    <i i="10">
      <x v="10"/>
    </i>
    <i i="11">
      <x v="11"/>
    </i>
  </rowItems>
  <colFields count="1">
    <field x="1"/>
  </colFields>
  <colItems count="3">
    <i>
      <x/>
    </i>
    <i>
      <x v="1"/>
    </i>
    <i t="grand">
      <x/>
    </i>
  </colItems>
  <pageFields count="1">
    <pageField fld="0" item="2" hier="-1"/>
  </pageFields>
  <dataFields count="12">
    <dataField name="Sum of Operating_Revenues-Account_300" fld="2" baseField="0" baseItem="0"/>
    <dataField name="Sum of Other_Income_-Accounts_307_308_310_312-316_319_324_325_333" fld="3" baseField="0" baseItem="0"/>
    <dataField name="Sum of Total Revenues" fld="9" baseField="0" baseItem="0"/>
    <dataField name="Sum of Gas_Cost_Operating_and_Maintenance_Expenses-Accounts_301_302_305_311_321_326_to_331" fld="4" baseField="0" baseItem="0"/>
    <dataField name="Sum of Depreciation_Expense-Accounts_303_304" fld="5" baseField="0" baseItem="0"/>
    <dataField name="Sum of Interest_Expense-Accounts_320_322_323" fld="6" baseField="0" baseItem="0"/>
    <dataField name="Sum of Total Expenses" fld="10" baseField="0" baseItem="0"/>
    <dataField name="Sum of Income Before Income Tax" fld="11" baseField="0" baseItem="0"/>
    <dataField name="Sum of Income_Taxes_-Account_306" fld="7" baseField="0" baseItem="0"/>
    <dataField name="Sum of Net Income After Taxes" fld="12" baseField="0" baseItem="0"/>
    <dataField name="Sum of Extraordinary_Items-Accounts_338-339" fld="8" baseField="0" baseItem="0"/>
    <dataField name="Sum of Net Income (Loss)" fld="13" baseField="0" baseItem="0"/>
  </dataFields>
  <formats count="15">
    <format dxfId="16">
      <pivotArea outline="0" collapsedLevelsAreSubtotals="1" fieldPosition="0"/>
    </format>
    <format dxfId="15">
      <pivotArea collapsedLevelsAreSubtotals="1" fieldPosition="0">
        <references count="1">
          <reference field="4294967294" count="1">
            <x v="2"/>
          </reference>
        </references>
      </pivotArea>
    </format>
    <format dxfId="14">
      <pivotArea dataOnly="0" labelOnly="1" outline="0" fieldPosition="0">
        <references count="1">
          <reference field="4294967294" count="1">
            <x v="2"/>
          </reference>
        </references>
      </pivotArea>
    </format>
    <format dxfId="13">
      <pivotArea collapsedLevelsAreSubtotals="1" fieldPosition="0">
        <references count="1">
          <reference field="4294967294" count="1">
            <x v="6"/>
          </reference>
        </references>
      </pivotArea>
    </format>
    <format dxfId="12">
      <pivotArea dataOnly="0" labelOnly="1" outline="0" fieldPosition="0">
        <references count="1">
          <reference field="4294967294" count="1">
            <x v="6"/>
          </reference>
        </references>
      </pivotArea>
    </format>
    <format dxfId="11">
      <pivotArea collapsedLevelsAreSubtotals="1" fieldPosition="0">
        <references count="1">
          <reference field="4294967294" count="1">
            <x v="6"/>
          </reference>
        </references>
      </pivotArea>
    </format>
    <format dxfId="10">
      <pivotArea dataOnly="0" labelOnly="1" outline="0" fieldPosition="0">
        <references count="1">
          <reference field="4294967294" count="1">
            <x v="6"/>
          </reference>
        </references>
      </pivotArea>
    </format>
    <format dxfId="9">
      <pivotArea collapsedLevelsAreSubtotals="1" fieldPosition="0">
        <references count="1">
          <reference field="4294967294" count="1">
            <x v="9"/>
          </reference>
        </references>
      </pivotArea>
    </format>
    <format dxfId="8">
      <pivotArea dataOnly="0" labelOnly="1" outline="0" fieldPosition="0">
        <references count="1">
          <reference field="4294967294" count="1">
            <x v="9"/>
          </reference>
        </references>
      </pivotArea>
    </format>
    <format dxfId="7">
      <pivotArea collapsedLevelsAreSubtotals="1" fieldPosition="0">
        <references count="1">
          <reference field="4294967294" count="1">
            <x v="9"/>
          </reference>
        </references>
      </pivotArea>
    </format>
    <format dxfId="6">
      <pivotArea dataOnly="0" labelOnly="1" outline="0" fieldPosition="0">
        <references count="1">
          <reference field="4294967294" count="1">
            <x v="9"/>
          </reference>
        </references>
      </pivotArea>
    </format>
    <format dxfId="5">
      <pivotArea collapsedLevelsAreSubtotals="1" fieldPosition="0">
        <references count="1">
          <reference field="4294967294" count="1">
            <x v="11"/>
          </reference>
        </references>
      </pivotArea>
    </format>
    <format dxfId="4">
      <pivotArea dataOnly="0" labelOnly="1" outline="0" fieldPosition="0">
        <references count="1">
          <reference field="4294967294" count="1">
            <x v="11"/>
          </reference>
        </references>
      </pivotArea>
    </format>
    <format dxfId="3">
      <pivotArea collapsedLevelsAreSubtotals="1" fieldPosition="0">
        <references count="1">
          <reference field="4294967294" count="1">
            <x v="11"/>
          </reference>
        </references>
      </pivotArea>
    </format>
    <format dxfId="2">
      <pivotArea dataOnly="0" labelOnly="1" outline="0" fieldPosition="0">
        <references count="1">
          <reference field="4294967294" count="1">
            <x v="1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2" xr16:uid="{08D4FD28-A6F9-40BC-916A-61290C122D3C}" autoFormatId="16" applyNumberFormats="0" applyBorderFormats="0" applyFontFormats="0" applyPatternFormats="0" applyAlignmentFormats="0" applyWidthHeightFormats="0">
  <queryTableRefresh nextId="20">
    <queryTableFields count="19">
      <queryTableField id="1" name="Year" tableColumnId="1"/>
      <queryTableField id="2" name="Company_Name" tableColumnId="2"/>
      <queryTableField id="3" name="Cash-Accounts_130-13_debit" tableColumnId="3"/>
      <queryTableField id="4" name="Accounts_Receivable_-_Net-Accounts_132_140-147" tableColumnId="4"/>
      <queryTableField id="5" name="Gas_Inventories-Accounts_152_153" tableColumnId="5"/>
      <queryTableField id="6" name="Other_Current_Assets-Accounts_150_151_160-163___256__debit_balance" tableColumnId="6"/>
      <queryTableField id="7" name="Property_Plant_and_Equipment-Accounts_100-116" tableColumnId="7"/>
      <queryTableField id="8" name="Long_Term_Investments-Accounts_120-123" tableColumnId="8"/>
      <queryTableField id="9" name="Deferred_Charges-Accounts_170-179" tableColumnId="9"/>
      <queryTableField id="10" name="Other_Non-Current_Assets-Accounts_180-183___276__debit_balance" tableColumnId="10"/>
      <queryTableField id="11" name="Bank_Overdraft__Loans_and_Notes_Payable-Accounts_130-131__credit_balance___250" tableColumnId="11"/>
      <queryTableField id="12" name="Accounts_Payable_and__Accrued_Liabilities-Accounts_251_252_254_259" tableColumnId="12"/>
      <queryTableField id="13" name="Other_Current_Liabilities-Accounts_253_255_257_260_263" tableColumnId="13"/>
      <queryTableField id="14" name="Income_Taxes_Payable-Account_256__credit_balance" tableColumnId="14"/>
      <queryTableField id="15" name="Current_Portion_of_Long-term_Loan-Accounts_258_262" tableColumnId="15"/>
      <queryTableField id="16" name="Long-term_Debt-Accounts_220-249" tableColumnId="16"/>
      <queryTableField id="17" name="Deferred_Income_Taxes-Account_276__credit_balance" tableColumnId="17"/>
      <queryTableField id="18" name="Other_Non-Current_Liabilities-Accounts_270_271_278_279_290" tableColumnId="18"/>
      <queryTableField id="19" name="Share_Capital_Retained_Earnings-Accounts_200-216" tableColumnId="19"/>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1" xr16:uid="{1321790A-C885-42C6-A52C-C60C68CF4E86}" autoFormatId="16" applyNumberFormats="0" applyBorderFormats="0" applyFontFormats="0" applyPatternFormats="0" applyAlignmentFormats="0" applyWidthHeightFormats="0">
  <queryTableRefresh nextId="10">
    <queryTableFields count="9">
      <queryTableField id="1" name="Year" tableColumnId="1"/>
      <queryTableField id="2" name="Company_Name" tableColumnId="2"/>
      <queryTableField id="3" name="Operating_Revenues-Account_300" tableColumnId="3"/>
      <queryTableField id="4" name="Other_Income_-Accounts_307_308_310_312-316_319_324_325_333" tableColumnId="4"/>
      <queryTableField id="5" name="Gas_Cost_Operating_and_Maintenance_Expenses-Accounts_301_302_305_311_321_326_to_331" tableColumnId="5"/>
      <queryTableField id="6" name="Depreciation_Expense-Accounts_303_304" tableColumnId="6"/>
      <queryTableField id="7" name="Interest_Expense-Accounts_320_322_323" tableColumnId="7"/>
      <queryTableField id="8" name="Income_Taxes_-Account_306" tableColumnId="8"/>
      <queryTableField id="9" name="Extraordinary_Items-Accounts_338-339" tableColumnId="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79A51E6-7149-486A-BA3B-D0A123C659F4}" name="row__2" displayName="row__2" ref="A1:S9" tableType="queryTable" totalsRowShown="0">
  <autoFilter ref="A1:S9" xr:uid="{8B69966D-6F63-45CC-86BE-5D388456A0C9}"/>
  <tableColumns count="19">
    <tableColumn id="1" xr3:uid="{21EFE0C2-AD3F-4D31-B30B-9FC21DC416B5}" uniqueName="1" name="Year" queryTableFieldId="1"/>
    <tableColumn id="2" xr3:uid="{C412CE92-00D7-4AF7-89D1-C1FA5072C3D2}" uniqueName="2" name="Company_Name" queryTableFieldId="2" dataDxfId="1"/>
    <tableColumn id="3" xr3:uid="{AFF4FF42-202A-4C25-8B89-372B7D0ADF3C}" uniqueName="3" name="Cash-Accounts_130-13_debit" queryTableFieldId="3"/>
    <tableColumn id="4" xr3:uid="{69B041BC-AA7C-469C-9D62-8D227F24608F}" uniqueName="4" name="Accounts_Receivable_-_Net-Accounts_132_140-147" queryTableFieldId="4"/>
    <tableColumn id="5" xr3:uid="{3ECAE2B2-18E1-4066-BB50-88A7DA0E8FA9}" uniqueName="5" name="Gas_Inventories-Accounts_152_153" queryTableFieldId="5"/>
    <tableColumn id="6" xr3:uid="{308D6137-8C71-410F-95BE-AF65524A0AD8}" uniqueName="6" name="Other_Current_Assets-Accounts_150_151_160-163___256__debit_balance" queryTableFieldId="6"/>
    <tableColumn id="7" xr3:uid="{D0FA63FA-E09B-40B1-85EC-664C483417D1}" uniqueName="7" name="Property_Plant_and_Equipment-Accounts_100-116" queryTableFieldId="7"/>
    <tableColumn id="8" xr3:uid="{9C032C71-BE03-4CA5-BBA5-8F2DD61E85B2}" uniqueName="8" name="Long_Term_Investments-Accounts_120-123" queryTableFieldId="8"/>
    <tableColumn id="9" xr3:uid="{0464A316-D2B9-471B-9ADE-0F310091C597}" uniqueName="9" name="Deferred_Charges-Accounts_170-179" queryTableFieldId="9"/>
    <tableColumn id="10" xr3:uid="{62310A60-9DD5-4517-8B69-30B7BFF4B618}" uniqueName="10" name="Other_Non-Current_Assets-Accounts_180-183___276__debit_balance" queryTableFieldId="10"/>
    <tableColumn id="11" xr3:uid="{AD70E62B-5070-4E6E-93B4-37D598346CFB}" uniqueName="11" name="Bank_Overdraft__Loans_and_Notes_Payable-Accounts_130-131__credit_balance___250" queryTableFieldId="11"/>
    <tableColumn id="12" xr3:uid="{A45BEF59-C9EF-4504-B818-3A6FCD9DCB67}" uniqueName="12" name="Accounts_Payable_and__Accrued_Liabilities-Accounts_251_252_254_259" queryTableFieldId="12"/>
    <tableColumn id="13" xr3:uid="{AA233D62-0F9F-45A2-969D-43CFBF2E9D74}" uniqueName="13" name="Other_Current_Liabilities-Accounts_253_255_257_260_263" queryTableFieldId="13"/>
    <tableColumn id="14" xr3:uid="{89241CB2-6AD4-4B5D-BACB-2E8FDD07146B}" uniqueName="14" name="Income_Taxes_Payable-Account_256__credit_balance" queryTableFieldId="14"/>
    <tableColumn id="15" xr3:uid="{35DC0C18-DE32-4336-85EA-71AFC3893926}" uniqueName="15" name="Current_Portion_of_Long-term_Loan-Accounts_258_262" queryTableFieldId="15"/>
    <tableColumn id="16" xr3:uid="{2F321524-7C68-4924-B7CE-BA129F0AC61A}" uniqueName="16" name="Long-term_Debt-Accounts_220-249" queryTableFieldId="16"/>
    <tableColumn id="17" xr3:uid="{C06D14ED-330F-46AC-A281-810D5EDCD21E}" uniqueName="17" name="Deferred_Income_Taxes-Account_276__credit_balance" queryTableFieldId="17"/>
    <tableColumn id="18" xr3:uid="{528E0705-2DBA-40A2-A088-39347BFDC32E}" uniqueName="18" name="Other_Non-Current_Liabilities-Accounts_270_271_278_279_290" queryTableFieldId="18"/>
    <tableColumn id="19" xr3:uid="{2FEC27B2-CEAA-4359-AACC-B73D7CAAD304}" uniqueName="19" name="Share_Capital_Retained_Earnings-Accounts_200-216" queryTableFieldId="1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F993A20-C3D2-4B67-A783-D816F6182426}" name="row" displayName="row" ref="A1:I9" tableType="queryTable" totalsRowShown="0">
  <autoFilter ref="A1:I9" xr:uid="{220625D8-18A0-4970-9749-D0122F84C57E}"/>
  <tableColumns count="9">
    <tableColumn id="1" xr3:uid="{691B33B4-B2DB-4501-8C6C-461D809C7FA0}" uniqueName="1" name="Year" queryTableFieldId="1"/>
    <tableColumn id="2" xr3:uid="{453CCBE1-301B-4B2F-9AD4-D1E61811F322}" uniqueName="2" name="Company_Name" queryTableFieldId="2" dataDxfId="0"/>
    <tableColumn id="3" xr3:uid="{1DEE4D09-E16E-4ED6-84A6-03B318A2E4A4}" uniqueName="3" name="Operating_Revenues-Account_300" queryTableFieldId="3"/>
    <tableColumn id="4" xr3:uid="{E6D1E382-BF43-4C8C-8B26-0538F2D8CE88}" uniqueName="4" name="Other_Income_-Accounts_307_308_310_312-316_319_324_325_333" queryTableFieldId="4"/>
    <tableColumn id="5" xr3:uid="{FC86E15A-E783-4169-9874-854A4FE11C82}" uniqueName="5" name="Gas_Cost_Operating_and_Maintenance_Expenses-Accounts_301_302_305_311_321_326_to_331" queryTableFieldId="5"/>
    <tableColumn id="6" xr3:uid="{28BEF51F-44DF-4660-B2FC-82509CC3A175}" uniqueName="6" name="Depreciation_Expense-Accounts_303_304" queryTableFieldId="6"/>
    <tableColumn id="7" xr3:uid="{61B07BBF-4E42-470A-B21A-4FF1DF459832}" uniqueName="7" name="Interest_Expense-Accounts_320_322_323" queryTableFieldId="7"/>
    <tableColumn id="8" xr3:uid="{D1C3E399-6B08-455C-B2BF-3197115E4661}" uniqueName="8" name="Income_Taxes_-Account_306" queryTableFieldId="8"/>
    <tableColumn id="9" xr3:uid="{AEEC8B37-D646-4257-B105-1E7E96DBCBD4}" uniqueName="9" name="Extraordinary_Items-Accounts_338-339" queryTableFieldId="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A5254-FA00-4E8D-B16F-0EB48DA7C243}">
  <dimension ref="A1:Q27"/>
  <sheetViews>
    <sheetView showGridLines="0" tabSelected="1" zoomScale="115" zoomScaleNormal="115" workbookViewId="0">
      <selection activeCell="O13" sqref="O13"/>
    </sheetView>
  </sheetViews>
  <sheetFormatPr defaultRowHeight="14.4" x14ac:dyDescent="0.3"/>
  <cols>
    <col min="1" max="1" width="37" bestFit="1" customWidth="1"/>
    <col min="2" max="9" width="0" hidden="1" customWidth="1"/>
    <col min="10" max="10" width="12" customWidth="1"/>
    <col min="11" max="11" width="18.6640625" bestFit="1" customWidth="1"/>
    <col min="12" max="12" width="8.21875" bestFit="1" customWidth="1"/>
  </cols>
  <sheetData>
    <row r="1" spans="1:12" ht="29.4" thickBot="1" x14ac:dyDescent="0.35">
      <c r="J1" s="45" t="s">
        <v>88</v>
      </c>
      <c r="K1" s="28">
        <f>'Balance Sheet (Yearbook View)'!B1</f>
        <v>2021</v>
      </c>
    </row>
    <row r="2" spans="1:12" ht="27.6" thickTop="1" thickBot="1" x14ac:dyDescent="0.35">
      <c r="A2" s="35" t="s">
        <v>0</v>
      </c>
      <c r="B2" s="35"/>
      <c r="C2" s="35"/>
      <c r="D2" s="35"/>
      <c r="E2" s="35"/>
      <c r="F2" s="35"/>
      <c r="G2" s="35"/>
      <c r="H2" s="35"/>
      <c r="J2" s="1" t="s">
        <v>1</v>
      </c>
      <c r="K2" s="1" t="s">
        <v>2</v>
      </c>
      <c r="L2" s="1" t="s">
        <v>86</v>
      </c>
    </row>
    <row r="3" spans="1:12" ht="15" thickTop="1" x14ac:dyDescent="0.3">
      <c r="A3" s="5" t="s">
        <v>15</v>
      </c>
      <c r="J3" s="6"/>
      <c r="K3" s="6"/>
      <c r="L3" s="26"/>
    </row>
    <row r="4" spans="1:12" x14ac:dyDescent="0.3">
      <c r="A4" s="2" t="s">
        <v>3</v>
      </c>
      <c r="J4" s="33">
        <f>'Balance Sheet (Yearbook View)'!B9/'Balance Sheet (Yearbook View)'!B21</f>
        <v>0.71347561346535537</v>
      </c>
      <c r="K4" s="33">
        <f>'Balance Sheet (Yearbook View)'!C9/'Balance Sheet (Yearbook View)'!C21</f>
        <v>0.44593212863512721</v>
      </c>
      <c r="L4" s="34">
        <f>'Balance Sheet (Yearbook View)'!D9/'Balance Sheet (Yearbook View)'!D21</f>
        <v>0.7127462054868704</v>
      </c>
    </row>
    <row r="5" spans="1:12" x14ac:dyDescent="0.3">
      <c r="A5" s="7" t="s">
        <v>16</v>
      </c>
      <c r="J5" s="33"/>
      <c r="K5" s="33"/>
      <c r="L5" s="34"/>
    </row>
    <row r="6" spans="1:12" x14ac:dyDescent="0.3">
      <c r="A6" s="8" t="s">
        <v>17</v>
      </c>
      <c r="J6" s="33"/>
      <c r="K6" s="33"/>
      <c r="L6" s="34"/>
    </row>
    <row r="7" spans="1:12" x14ac:dyDescent="0.3">
      <c r="A7" s="5" t="s">
        <v>18</v>
      </c>
      <c r="J7" s="33"/>
      <c r="K7" s="33"/>
      <c r="L7" s="34"/>
    </row>
    <row r="8" spans="1:12" x14ac:dyDescent="0.3">
      <c r="A8" s="2" t="s">
        <v>4</v>
      </c>
      <c r="J8" s="33">
        <f>('Balance Sheet (Yearbook View)'!B16+'Balance Sheet (Yearbook View)'!B20+'Balance Sheet (Yearbook View)'!B22)/'Balance Sheet (Yearbook View)'!B15</f>
        <v>0.41505270137350364</v>
      </c>
      <c r="K8" s="33">
        <f>('Balance Sheet (Yearbook View)'!C16+'Balance Sheet (Yearbook View)'!C20+'Balance Sheet (Yearbook View)'!C22)/'Balance Sheet (Yearbook View)'!C15</f>
        <v>0.54939294349629963</v>
      </c>
      <c r="L8" s="34">
        <f>('Balance Sheet (Yearbook View)'!D16+'Balance Sheet (Yearbook View)'!D20+'Balance Sheet (Yearbook View)'!D22)/'Balance Sheet (Yearbook View)'!D15</f>
        <v>0.41553130831511959</v>
      </c>
    </row>
    <row r="9" spans="1:12" x14ac:dyDescent="0.3">
      <c r="A9" s="7" t="s">
        <v>19</v>
      </c>
      <c r="J9" s="33"/>
      <c r="K9" s="33"/>
      <c r="L9" s="34"/>
    </row>
    <row r="10" spans="1:12" x14ac:dyDescent="0.3">
      <c r="A10" s="9"/>
      <c r="J10" s="33"/>
      <c r="K10" s="33"/>
      <c r="L10" s="34"/>
    </row>
    <row r="11" spans="1:12" x14ac:dyDescent="0.3">
      <c r="A11" s="2" t="s">
        <v>5</v>
      </c>
      <c r="J11" s="33">
        <f>('Balance Sheet (Yearbook View)'!B16+'Balance Sheet (Yearbook View)'!B20+'Balance Sheet (Yearbook View)'!B22)/'Balance Sheet (Yearbook View)'!B27</f>
        <v>1.066392576265786</v>
      </c>
      <c r="K11" s="33">
        <f>('Balance Sheet (Yearbook View)'!C16+'Balance Sheet (Yearbook View)'!C20+'Balance Sheet (Yearbook View)'!C22)/'Balance Sheet (Yearbook View)'!C27</f>
        <v>1.5317313219105204</v>
      </c>
      <c r="L11" s="34">
        <f>('Balance Sheet (Yearbook View)'!D16+'Balance Sheet (Yearbook View)'!D20+'Balance Sheet (Yearbook View)'!D22)/'Balance Sheet (Yearbook View)'!D27</f>
        <v>1.0679207679993552</v>
      </c>
    </row>
    <row r="12" spans="1:12" x14ac:dyDescent="0.3">
      <c r="A12" s="7" t="s">
        <v>20</v>
      </c>
      <c r="J12" s="33"/>
      <c r="K12" s="33"/>
      <c r="L12" s="34"/>
    </row>
    <row r="13" spans="1:12" x14ac:dyDescent="0.3">
      <c r="A13" s="9" t="s">
        <v>17</v>
      </c>
      <c r="J13" s="33"/>
      <c r="K13" s="33"/>
      <c r="L13" s="34"/>
    </row>
    <row r="14" spans="1:12" x14ac:dyDescent="0.3">
      <c r="A14" s="2" t="s">
        <v>6</v>
      </c>
      <c r="J14" s="33">
        <f>('Income Statement (Yearbook)'!B12+'Income Statement (Yearbook)'!B10)/'Income Statement (Yearbook)'!B10</f>
        <v>2.5523108966667518</v>
      </c>
      <c r="K14" s="33">
        <f>('Income Statement (Yearbook)'!C12+'Income Statement (Yearbook)'!C10)/'Income Statement (Yearbook)'!C10</f>
        <v>-0.38621865270478745</v>
      </c>
      <c r="L14" s="34">
        <f>('Income Statement (Yearbook)'!D12+'Income Statement (Yearbook)'!D10)/'Income Statement (Yearbook)'!D10</f>
        <v>2.5413332509488065</v>
      </c>
    </row>
    <row r="15" spans="1:12" x14ac:dyDescent="0.3">
      <c r="A15" s="7" t="s">
        <v>21</v>
      </c>
      <c r="J15" s="29"/>
      <c r="K15" s="29"/>
      <c r="L15" s="30"/>
    </row>
    <row r="16" spans="1:12" x14ac:dyDescent="0.3">
      <c r="A16" s="8"/>
      <c r="J16" s="29"/>
      <c r="K16" s="29"/>
      <c r="L16" s="30"/>
    </row>
    <row r="17" spans="1:17" x14ac:dyDescent="0.3">
      <c r="A17" s="5" t="s">
        <v>22</v>
      </c>
      <c r="J17" s="29"/>
      <c r="K17" s="29"/>
      <c r="L17" s="30"/>
    </row>
    <row r="18" spans="1:17" x14ac:dyDescent="0.3">
      <c r="A18" s="2" t="s">
        <v>7</v>
      </c>
      <c r="J18" s="31">
        <f>'Income Statement (Yearbook)'!B16/'Balance Sheet (Yearbook View)'!B15</f>
        <v>2.0714838122663184E-2</v>
      </c>
      <c r="K18" s="31">
        <f>'Income Statement (Yearbook)'!C16/'Balance Sheet (Yearbook View)'!C15</f>
        <v>-2.1617752534419419E-2</v>
      </c>
      <c r="L18" s="32">
        <f>'Income Statement (Yearbook)'!D16/'Balance Sheet (Yearbook View)'!D15</f>
        <v>2.0564022020020261E-2</v>
      </c>
    </row>
    <row r="19" spans="1:17" x14ac:dyDescent="0.3">
      <c r="A19" s="7" t="s">
        <v>23</v>
      </c>
      <c r="J19" s="31"/>
      <c r="K19" s="31"/>
      <c r="L19" s="32"/>
    </row>
    <row r="20" spans="1:17" x14ac:dyDescent="0.3">
      <c r="A20" s="10"/>
      <c r="J20" s="31"/>
      <c r="K20" s="31"/>
      <c r="L20" s="32"/>
    </row>
    <row r="21" spans="1:17" x14ac:dyDescent="0.3">
      <c r="A21" s="2" t="s">
        <v>8</v>
      </c>
      <c r="J21" s="31">
        <f>'Income Statement (Yearbook)'!B16/'Balance Sheet (Yearbook View)'!B27</f>
        <v>5.3222517332026001E-2</v>
      </c>
      <c r="K21" s="31">
        <f>'Income Statement (Yearbook)'!C16/'Balance Sheet (Yearbook View)'!C27</f>
        <v>-6.0271230379397446E-2</v>
      </c>
      <c r="L21" s="32">
        <f>'Income Statement (Yearbook)'!D16/'Balance Sheet (Yearbook View)'!D27</f>
        <v>5.2849799159108563E-2</v>
      </c>
    </row>
    <row r="22" spans="1:17" x14ac:dyDescent="0.3">
      <c r="A22" s="7" t="s">
        <v>24</v>
      </c>
      <c r="J22" s="11"/>
      <c r="K22" s="11"/>
      <c r="L22" s="27"/>
    </row>
    <row r="23" spans="1:17" ht="15" thickBot="1" x14ac:dyDescent="0.35"/>
    <row r="24" spans="1:17" ht="15" customHeight="1" x14ac:dyDescent="0.3">
      <c r="A24" s="36" t="s">
        <v>87</v>
      </c>
      <c r="B24" s="37"/>
      <c r="C24" s="37"/>
      <c r="D24" s="37"/>
      <c r="E24" s="37"/>
      <c r="F24" s="37"/>
      <c r="G24" s="37"/>
      <c r="H24" s="37"/>
      <c r="I24" s="37"/>
      <c r="J24" s="37"/>
      <c r="K24" s="37"/>
      <c r="L24" s="37"/>
      <c r="M24" s="37"/>
      <c r="N24" s="37"/>
      <c r="O24" s="37"/>
      <c r="P24" s="37"/>
      <c r="Q24" s="38"/>
    </row>
    <row r="25" spans="1:17" x14ac:dyDescent="0.3">
      <c r="A25" s="39"/>
      <c r="B25" s="40"/>
      <c r="C25" s="40"/>
      <c r="D25" s="40"/>
      <c r="E25" s="40"/>
      <c r="F25" s="40"/>
      <c r="G25" s="40"/>
      <c r="H25" s="40"/>
      <c r="I25" s="40"/>
      <c r="J25" s="40"/>
      <c r="K25" s="40"/>
      <c r="L25" s="40"/>
      <c r="M25" s="40"/>
      <c r="N25" s="40"/>
      <c r="O25" s="40"/>
      <c r="P25" s="40"/>
      <c r="Q25" s="41"/>
    </row>
    <row r="26" spans="1:17" x14ac:dyDescent="0.3">
      <c r="A26" s="39"/>
      <c r="B26" s="40"/>
      <c r="C26" s="40"/>
      <c r="D26" s="40"/>
      <c r="E26" s="40"/>
      <c r="F26" s="40"/>
      <c r="G26" s="40"/>
      <c r="H26" s="40"/>
      <c r="I26" s="40"/>
      <c r="J26" s="40"/>
      <c r="K26" s="40"/>
      <c r="L26" s="40"/>
      <c r="M26" s="40"/>
      <c r="N26" s="40"/>
      <c r="O26" s="40"/>
      <c r="P26" s="40"/>
      <c r="Q26" s="41"/>
    </row>
    <row r="27" spans="1:17" ht="15" thickBot="1" x14ac:dyDescent="0.35">
      <c r="A27" s="42"/>
      <c r="B27" s="43"/>
      <c r="C27" s="43"/>
      <c r="D27" s="43"/>
      <c r="E27" s="43"/>
      <c r="F27" s="43"/>
      <c r="G27" s="43"/>
      <c r="H27" s="43"/>
      <c r="I27" s="43"/>
      <c r="J27" s="43"/>
      <c r="K27" s="43"/>
      <c r="L27" s="43"/>
      <c r="M27" s="43"/>
      <c r="N27" s="43"/>
      <c r="O27" s="43"/>
      <c r="P27" s="43"/>
      <c r="Q27" s="44"/>
    </row>
  </sheetData>
  <mergeCells count="2">
    <mergeCell ref="A2:H2"/>
    <mergeCell ref="A24:Q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BFC64-C5A5-4A91-A9DB-AC4E3BDBA020}">
  <dimension ref="A1:F29"/>
  <sheetViews>
    <sheetView zoomScale="85" zoomScaleNormal="85" workbookViewId="0">
      <selection activeCell="B1" sqref="B1"/>
    </sheetView>
  </sheetViews>
  <sheetFormatPr defaultRowHeight="14.4" x14ac:dyDescent="0.3"/>
  <cols>
    <col min="1" max="1" width="89.6640625" bestFit="1" customWidth="1"/>
    <col min="2" max="2" width="16.33203125" bestFit="1" customWidth="1"/>
    <col min="3" max="3" width="36.33203125" bestFit="1" customWidth="1"/>
    <col min="4" max="4" width="16.33203125" customWidth="1"/>
    <col min="5" max="5" width="16.33203125" bestFit="1" customWidth="1"/>
    <col min="6" max="6" width="12.5546875" bestFit="1" customWidth="1"/>
    <col min="7" max="7" width="37.6640625" bestFit="1" customWidth="1"/>
    <col min="8" max="8" width="57.6640625" bestFit="1" customWidth="1"/>
    <col min="9" max="9" width="43.44140625" bestFit="1" customWidth="1"/>
    <col min="10" max="10" width="77.33203125" bestFit="1" customWidth="1"/>
  </cols>
  <sheetData>
    <row r="1" spans="1:6" x14ac:dyDescent="0.3">
      <c r="A1" s="3" t="s">
        <v>9</v>
      </c>
      <c r="B1" s="4">
        <v>2021</v>
      </c>
    </row>
    <row r="3" spans="1:6" x14ac:dyDescent="0.3">
      <c r="B3" s="3" t="s">
        <v>12</v>
      </c>
    </row>
    <row r="4" spans="1:6" x14ac:dyDescent="0.3">
      <c r="A4" s="3" t="s">
        <v>14</v>
      </c>
      <c r="B4" t="s">
        <v>10</v>
      </c>
      <c r="C4" t="s">
        <v>11</v>
      </c>
      <c r="D4" t="s">
        <v>13</v>
      </c>
    </row>
    <row r="5" spans="1:6" x14ac:dyDescent="0.3">
      <c r="A5" s="4" t="s">
        <v>43</v>
      </c>
      <c r="B5" s="13">
        <v>8536078</v>
      </c>
      <c r="C5" s="13">
        <v>4673.58</v>
      </c>
      <c r="D5" s="13">
        <v>8540751.5800000001</v>
      </c>
      <c r="E5" s="13"/>
      <c r="F5" s="13"/>
    </row>
    <row r="6" spans="1:6" x14ac:dyDescent="0.3">
      <c r="A6" s="4" t="s">
        <v>44</v>
      </c>
      <c r="B6" s="13">
        <v>1297471130</v>
      </c>
      <c r="C6" s="13">
        <v>2522263.58</v>
      </c>
      <c r="D6" s="13">
        <v>1299993393.5799999</v>
      </c>
      <c r="E6" s="13"/>
      <c r="F6" s="13"/>
    </row>
    <row r="7" spans="1:6" x14ac:dyDescent="0.3">
      <c r="A7" s="4" t="s">
        <v>45</v>
      </c>
      <c r="B7" s="13">
        <v>895147375</v>
      </c>
      <c r="C7" s="13">
        <v>0</v>
      </c>
      <c r="D7" s="13">
        <v>895147375</v>
      </c>
      <c r="E7" s="13"/>
      <c r="F7" s="13"/>
    </row>
    <row r="8" spans="1:6" x14ac:dyDescent="0.3">
      <c r="A8" s="4" t="s">
        <v>46</v>
      </c>
      <c r="B8" s="13">
        <v>90402031</v>
      </c>
      <c r="C8" s="13">
        <v>1388515.63</v>
      </c>
      <c r="D8" s="13">
        <v>91790546.629999995</v>
      </c>
      <c r="E8" s="13"/>
      <c r="F8" s="13"/>
    </row>
    <row r="9" spans="1:6" x14ac:dyDescent="0.3">
      <c r="A9" s="14" t="s">
        <v>47</v>
      </c>
      <c r="B9" s="15">
        <v>2291556614</v>
      </c>
      <c r="C9" s="15">
        <v>3915452.79</v>
      </c>
      <c r="D9" s="15">
        <v>2295472066.79</v>
      </c>
      <c r="E9" s="13"/>
      <c r="F9" s="13"/>
    </row>
    <row r="10" spans="1:6" x14ac:dyDescent="0.3">
      <c r="A10" s="4" t="s">
        <v>48</v>
      </c>
      <c r="B10" s="13">
        <v>16661687725</v>
      </c>
      <c r="C10" s="13">
        <v>89649155.070000008</v>
      </c>
      <c r="D10" s="13">
        <v>16751336880.07</v>
      </c>
      <c r="E10" s="13"/>
      <c r="F10" s="13"/>
    </row>
    <row r="11" spans="1:6" x14ac:dyDescent="0.3">
      <c r="A11" s="4" t="s">
        <v>49</v>
      </c>
      <c r="B11" s="13">
        <v>1458809</v>
      </c>
      <c r="C11" s="13">
        <v>-210445.05</v>
      </c>
      <c r="D11" s="13">
        <v>1248363.95</v>
      </c>
      <c r="E11" s="13"/>
      <c r="F11" s="13"/>
    </row>
    <row r="12" spans="1:6" x14ac:dyDescent="0.3">
      <c r="A12" s="4" t="s">
        <v>50</v>
      </c>
      <c r="B12" s="13">
        <v>2542537752</v>
      </c>
      <c r="C12" s="13">
        <v>2160618.08</v>
      </c>
      <c r="D12" s="13">
        <v>2544698370.0799999</v>
      </c>
      <c r="E12" s="13"/>
      <c r="F12" s="13"/>
    </row>
    <row r="13" spans="1:6" x14ac:dyDescent="0.3">
      <c r="A13" s="4" t="s">
        <v>51</v>
      </c>
      <c r="B13" s="13">
        <v>5093082024</v>
      </c>
      <c r="C13" s="13">
        <v>-444127.42</v>
      </c>
      <c r="D13" s="13">
        <v>5092637896.5799999</v>
      </c>
      <c r="E13" s="13"/>
      <c r="F13" s="13"/>
    </row>
    <row r="14" spans="1:6" x14ac:dyDescent="0.3">
      <c r="A14" s="14" t="s">
        <v>52</v>
      </c>
      <c r="B14" s="15">
        <v>24298766310</v>
      </c>
      <c r="C14" s="15">
        <v>91155200.680000007</v>
      </c>
      <c r="D14" s="15">
        <v>24389921510.68</v>
      </c>
      <c r="E14" s="13"/>
      <c r="F14" s="13"/>
    </row>
    <row r="15" spans="1:6" x14ac:dyDescent="0.3">
      <c r="A15" s="14" t="s">
        <v>53</v>
      </c>
      <c r="B15" s="15">
        <v>26590322924</v>
      </c>
      <c r="C15" s="15">
        <v>95070653.470000014</v>
      </c>
      <c r="D15" s="15">
        <v>26685393577.470001</v>
      </c>
      <c r="E15" s="13"/>
      <c r="F15" s="13"/>
    </row>
    <row r="16" spans="1:6" x14ac:dyDescent="0.3">
      <c r="A16" s="4" t="s">
        <v>54</v>
      </c>
      <c r="B16" s="13">
        <v>1514592645</v>
      </c>
      <c r="C16" s="13">
        <v>0</v>
      </c>
      <c r="D16" s="13">
        <v>1514592645</v>
      </c>
      <c r="E16" s="13"/>
      <c r="F16" s="13"/>
    </row>
    <row r="17" spans="1:6" x14ac:dyDescent="0.3">
      <c r="A17" s="4" t="s">
        <v>55</v>
      </c>
      <c r="B17" s="13">
        <v>1384944392</v>
      </c>
      <c r="C17" s="13">
        <v>8691535.7799999993</v>
      </c>
      <c r="D17" s="13">
        <v>1393635927.78</v>
      </c>
    </row>
    <row r="18" spans="1:6" x14ac:dyDescent="0.3">
      <c r="A18" s="4" t="s">
        <v>56</v>
      </c>
      <c r="B18" s="13">
        <v>86862948</v>
      </c>
      <c r="C18" s="13">
        <v>48553.84</v>
      </c>
      <c r="D18" s="13">
        <v>86911501.840000004</v>
      </c>
    </row>
    <row r="19" spans="1:6" x14ac:dyDescent="0.3">
      <c r="A19" s="4" t="s">
        <v>57</v>
      </c>
      <c r="B19" s="13">
        <v>98603548</v>
      </c>
      <c r="C19" s="13">
        <v>0</v>
      </c>
      <c r="D19" s="13">
        <v>98603548</v>
      </c>
    </row>
    <row r="20" spans="1:6" x14ac:dyDescent="0.3">
      <c r="A20" s="4" t="s">
        <v>58</v>
      </c>
      <c r="B20" s="13">
        <v>126818386</v>
      </c>
      <c r="C20" s="13">
        <v>40288.69</v>
      </c>
      <c r="D20" s="13">
        <v>126858674.69</v>
      </c>
    </row>
    <row r="21" spans="1:6" x14ac:dyDescent="0.3">
      <c r="A21" s="14" t="s">
        <v>59</v>
      </c>
      <c r="B21" s="15">
        <v>3211821919</v>
      </c>
      <c r="C21" s="15">
        <v>8780378.3099999987</v>
      </c>
      <c r="D21" s="15">
        <v>3220602297.3099999</v>
      </c>
    </row>
    <row r="22" spans="1:6" x14ac:dyDescent="0.3">
      <c r="A22" s="4" t="s">
        <v>60</v>
      </c>
      <c r="B22" s="13">
        <v>9394974329</v>
      </c>
      <c r="C22" s="13">
        <v>52190857.460000001</v>
      </c>
      <c r="D22" s="13">
        <v>9447165186.4599991</v>
      </c>
    </row>
    <row r="23" spans="1:6" x14ac:dyDescent="0.3">
      <c r="A23" s="4" t="s">
        <v>61</v>
      </c>
      <c r="B23" s="13">
        <v>1666005485</v>
      </c>
      <c r="C23" s="13">
        <v>0</v>
      </c>
      <c r="D23" s="13">
        <v>1666005485</v>
      </c>
    </row>
    <row r="24" spans="1:6" x14ac:dyDescent="0.3">
      <c r="A24" s="4" t="s">
        <v>62</v>
      </c>
      <c r="B24" s="13">
        <v>1968250570</v>
      </c>
      <c r="C24" s="13">
        <v>0</v>
      </c>
      <c r="D24" s="13">
        <v>1968250570</v>
      </c>
    </row>
    <row r="25" spans="1:6" x14ac:dyDescent="0.3">
      <c r="A25" s="14" t="s">
        <v>63</v>
      </c>
      <c r="B25" s="15">
        <v>13029230384</v>
      </c>
      <c r="C25" s="15">
        <v>52190857.460000001</v>
      </c>
      <c r="D25" s="15">
        <v>13081421241.459999</v>
      </c>
    </row>
    <row r="26" spans="1:6" ht="15" thickBot="1" x14ac:dyDescent="0.35">
      <c r="A26" s="16" t="s">
        <v>64</v>
      </c>
      <c r="B26" s="17">
        <v>16241052303</v>
      </c>
      <c r="C26" s="17">
        <v>60971235.769999996</v>
      </c>
      <c r="D26" s="17">
        <v>16302023538.769999</v>
      </c>
    </row>
    <row r="27" spans="1:6" ht="15" thickTop="1" x14ac:dyDescent="0.3">
      <c r="A27" s="18" t="s">
        <v>65</v>
      </c>
      <c r="B27" s="19">
        <v>10349270621</v>
      </c>
      <c r="C27" s="19">
        <v>34099417.700000003</v>
      </c>
      <c r="D27" s="19">
        <v>10383370038.700001</v>
      </c>
      <c r="E27" s="12"/>
      <c r="F27" s="12"/>
    </row>
    <row r="28" spans="1:6" ht="15" thickBot="1" x14ac:dyDescent="0.35">
      <c r="A28" s="20" t="s">
        <v>66</v>
      </c>
      <c r="B28" s="21">
        <v>26590322924</v>
      </c>
      <c r="C28" s="21">
        <v>95070653.469999999</v>
      </c>
      <c r="D28" s="21">
        <v>26685393577.470001</v>
      </c>
    </row>
    <row r="29" spans="1:6" ht="15" thickTop="1"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B949E-18A6-4DF9-B6B4-81E384A9F49D}">
  <dimension ref="A1:D16"/>
  <sheetViews>
    <sheetView workbookViewId="0">
      <selection activeCell="A30" sqref="A30"/>
    </sheetView>
  </sheetViews>
  <sheetFormatPr defaultRowHeight="14.4" x14ac:dyDescent="0.3"/>
  <cols>
    <col min="1" max="1" width="94" bestFit="1" customWidth="1"/>
    <col min="2" max="2" width="16.33203125" bestFit="1" customWidth="1"/>
    <col min="3" max="3" width="17.88671875" bestFit="1" customWidth="1"/>
    <col min="4" max="4" width="15.33203125" bestFit="1" customWidth="1"/>
    <col min="5" max="5" width="42.6640625" bestFit="1" customWidth="1"/>
    <col min="6" max="6" width="71" bestFit="1" customWidth="1"/>
  </cols>
  <sheetData>
    <row r="1" spans="1:4" x14ac:dyDescent="0.3">
      <c r="A1" s="3" t="s">
        <v>9</v>
      </c>
      <c r="B1" s="4">
        <v>2021</v>
      </c>
    </row>
    <row r="3" spans="1:4" x14ac:dyDescent="0.3">
      <c r="B3" s="3" t="s">
        <v>12</v>
      </c>
    </row>
    <row r="4" spans="1:4" x14ac:dyDescent="0.3">
      <c r="A4" s="3" t="s">
        <v>14</v>
      </c>
      <c r="B4" t="s">
        <v>1</v>
      </c>
      <c r="C4" t="s">
        <v>2</v>
      </c>
      <c r="D4" t="s">
        <v>13</v>
      </c>
    </row>
    <row r="5" spans="1:4" x14ac:dyDescent="0.3">
      <c r="A5" s="4" t="s">
        <v>74</v>
      </c>
      <c r="B5" s="22">
        <v>4892946868</v>
      </c>
      <c r="C5" s="22">
        <v>16021925.6</v>
      </c>
      <c r="D5" s="22">
        <v>4908968793.6000004</v>
      </c>
    </row>
    <row r="6" spans="1:4" x14ac:dyDescent="0.3">
      <c r="A6" s="4" t="s">
        <v>75</v>
      </c>
      <c r="B6" s="22">
        <v>49562237</v>
      </c>
      <c r="C6" s="22">
        <v>185808.94</v>
      </c>
      <c r="D6" s="22">
        <v>49748045.939999998</v>
      </c>
    </row>
    <row r="7" spans="1:4" x14ac:dyDescent="0.3">
      <c r="A7" s="14" t="s">
        <v>76</v>
      </c>
      <c r="B7" s="23">
        <v>4942509105</v>
      </c>
      <c r="C7" s="23">
        <v>16207734.539999999</v>
      </c>
      <c r="D7" s="23">
        <v>4958716839.54</v>
      </c>
    </row>
    <row r="8" spans="1:4" x14ac:dyDescent="0.3">
      <c r="A8" s="4" t="s">
        <v>77</v>
      </c>
      <c r="B8" s="22">
        <v>3256528793</v>
      </c>
      <c r="C8" s="22">
        <v>13931425.83</v>
      </c>
      <c r="D8" s="22">
        <v>3270460218.8299999</v>
      </c>
    </row>
    <row r="9" spans="1:4" x14ac:dyDescent="0.3">
      <c r="A9" s="4" t="s">
        <v>78</v>
      </c>
      <c r="B9" s="22">
        <v>676833740</v>
      </c>
      <c r="C9" s="22">
        <v>2848918.18</v>
      </c>
      <c r="D9" s="22">
        <v>679682658.17999995</v>
      </c>
    </row>
    <row r="10" spans="1:4" x14ac:dyDescent="0.3">
      <c r="A10" s="4" t="s">
        <v>79</v>
      </c>
      <c r="B10" s="22">
        <v>395385442</v>
      </c>
      <c r="C10" s="22">
        <v>1482604.39</v>
      </c>
      <c r="D10" s="22">
        <v>396868046.38999999</v>
      </c>
    </row>
    <row r="11" spans="1:4" x14ac:dyDescent="0.3">
      <c r="A11" s="14" t="s">
        <v>80</v>
      </c>
      <c r="B11" s="23">
        <v>4328747975</v>
      </c>
      <c r="C11" s="23">
        <v>18262948.400000002</v>
      </c>
      <c r="D11" s="23">
        <v>4347010923.3999996</v>
      </c>
    </row>
    <row r="12" spans="1:4" x14ac:dyDescent="0.3">
      <c r="A12" s="4" t="s">
        <v>81</v>
      </c>
      <c r="B12" s="22">
        <v>613761130</v>
      </c>
      <c r="C12" s="22">
        <v>-2055213.8600000031</v>
      </c>
      <c r="D12" s="22">
        <v>611705916.14000034</v>
      </c>
    </row>
    <row r="13" spans="1:4" x14ac:dyDescent="0.3">
      <c r="A13" s="4" t="s">
        <v>82</v>
      </c>
      <c r="B13" s="22">
        <v>62946895</v>
      </c>
      <c r="C13" s="22">
        <v>0</v>
      </c>
      <c r="D13" s="22">
        <v>62946895</v>
      </c>
    </row>
    <row r="14" spans="1:4" ht="15.6" x14ac:dyDescent="0.3">
      <c r="A14" s="24" t="s">
        <v>83</v>
      </c>
      <c r="B14" s="25">
        <v>550814235</v>
      </c>
      <c r="C14" s="25">
        <v>-2055213.8600000031</v>
      </c>
      <c r="D14" s="25">
        <v>548759021.14000034</v>
      </c>
    </row>
    <row r="15" spans="1:4" x14ac:dyDescent="0.3">
      <c r="A15" s="4" t="s">
        <v>84</v>
      </c>
      <c r="B15" s="22">
        <v>0</v>
      </c>
      <c r="C15" s="22">
        <v>0</v>
      </c>
      <c r="D15" s="22">
        <v>0</v>
      </c>
    </row>
    <row r="16" spans="1:4" ht="15.6" x14ac:dyDescent="0.3">
      <c r="A16" s="24" t="s">
        <v>85</v>
      </c>
      <c r="B16" s="25">
        <v>550814235</v>
      </c>
      <c r="C16" s="25">
        <v>-2055213.8600000031</v>
      </c>
      <c r="D16" s="25">
        <v>548759021.14000034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C5661-8312-4BF4-8F7C-49C5FC33F050}">
  <dimension ref="A1:S9"/>
  <sheetViews>
    <sheetView workbookViewId="0">
      <selection activeCell="C1" sqref="C1"/>
    </sheetView>
  </sheetViews>
  <sheetFormatPr defaultRowHeight="14.4" x14ac:dyDescent="0.3"/>
  <cols>
    <col min="1" max="1" width="7.109375" bestFit="1" customWidth="1"/>
    <col min="2" max="2" width="35.109375" bestFit="1" customWidth="1"/>
    <col min="3" max="3" width="28.33203125" bestFit="1" customWidth="1"/>
    <col min="4" max="4" width="48.33203125" bestFit="1" customWidth="1"/>
    <col min="5" max="5" width="34.109375" bestFit="1" customWidth="1"/>
    <col min="6" max="6" width="67.88671875" bestFit="1" customWidth="1"/>
    <col min="7" max="7" width="47.88671875" bestFit="1" customWidth="1"/>
    <col min="8" max="8" width="41.33203125" bestFit="1" customWidth="1"/>
    <col min="9" max="9" width="35.5546875" bestFit="1" customWidth="1"/>
    <col min="10" max="10" width="64.33203125" bestFit="1" customWidth="1"/>
    <col min="11" max="11" width="80.33203125" bestFit="1" customWidth="1"/>
    <col min="12" max="12" width="66.88671875" bestFit="1" customWidth="1"/>
    <col min="13" max="13" width="54.33203125" bestFit="1" customWidth="1"/>
    <col min="14" max="14" width="50.5546875" bestFit="1" customWidth="1"/>
    <col min="15" max="15" width="52.33203125" bestFit="1" customWidth="1"/>
    <col min="16" max="16" width="33.88671875" bestFit="1" customWidth="1"/>
    <col min="17" max="17" width="51.6640625" bestFit="1" customWidth="1"/>
    <col min="18" max="18" width="58.6640625" bestFit="1" customWidth="1"/>
    <col min="19" max="19" width="49.109375" bestFit="1" customWidth="1"/>
  </cols>
  <sheetData>
    <row r="1" spans="1:19" x14ac:dyDescent="0.3">
      <c r="A1" t="s">
        <v>9</v>
      </c>
      <c r="B1" t="s">
        <v>25</v>
      </c>
      <c r="C1" t="s">
        <v>26</v>
      </c>
      <c r="D1" t="s">
        <v>27</v>
      </c>
      <c r="E1" t="s">
        <v>28</v>
      </c>
      <c r="F1" t="s">
        <v>29</v>
      </c>
      <c r="G1" t="s">
        <v>30</v>
      </c>
      <c r="H1" t="s">
        <v>31</v>
      </c>
      <c r="I1" t="s">
        <v>32</v>
      </c>
      <c r="J1" t="s">
        <v>33</v>
      </c>
      <c r="K1" t="s">
        <v>34</v>
      </c>
      <c r="L1" t="s">
        <v>35</v>
      </c>
      <c r="M1" t="s">
        <v>36</v>
      </c>
      <c r="N1" t="s">
        <v>37</v>
      </c>
      <c r="O1" t="s">
        <v>38</v>
      </c>
      <c r="P1" t="s">
        <v>39</v>
      </c>
      <c r="Q1" t="s">
        <v>40</v>
      </c>
      <c r="R1" t="s">
        <v>41</v>
      </c>
      <c r="S1" t="s">
        <v>42</v>
      </c>
    </row>
    <row r="2" spans="1:19" x14ac:dyDescent="0.3">
      <c r="A2">
        <v>2022</v>
      </c>
      <c r="B2" t="s">
        <v>10</v>
      </c>
      <c r="C2">
        <v>9509346</v>
      </c>
      <c r="D2">
        <v>2072492194</v>
      </c>
      <c r="E2">
        <v>1422774214</v>
      </c>
      <c r="F2">
        <v>465722911</v>
      </c>
      <c r="G2">
        <v>17601084263</v>
      </c>
      <c r="H2">
        <v>1942358</v>
      </c>
      <c r="I2">
        <v>2871243887</v>
      </c>
      <c r="J2">
        <v>5081775817</v>
      </c>
      <c r="K2">
        <v>2314186434</v>
      </c>
      <c r="L2">
        <v>1788940239</v>
      </c>
      <c r="M2">
        <v>95956518</v>
      </c>
      <c r="N2">
        <v>168598420</v>
      </c>
      <c r="O2">
        <v>354273958</v>
      </c>
      <c r="P2">
        <v>9665597982</v>
      </c>
      <c r="Q2">
        <v>1853761100</v>
      </c>
      <c r="R2">
        <v>2119978548</v>
      </c>
      <c r="S2">
        <v>11165251791</v>
      </c>
    </row>
    <row r="3" spans="1:19" x14ac:dyDescent="0.3">
      <c r="A3">
        <v>2022</v>
      </c>
      <c r="B3" t="s">
        <v>11</v>
      </c>
      <c r="C3">
        <v>6840.13</v>
      </c>
      <c r="D3">
        <v>5245258.9800000004</v>
      </c>
      <c r="E3">
        <v>0</v>
      </c>
      <c r="F3">
        <v>1125150.6399999999</v>
      </c>
      <c r="G3">
        <v>112540895.06</v>
      </c>
      <c r="H3">
        <v>-8632571.9399999995</v>
      </c>
      <c r="I3">
        <v>2353118.6800000002</v>
      </c>
      <c r="J3">
        <v>-475746.17</v>
      </c>
      <c r="K3">
        <v>0</v>
      </c>
      <c r="L3">
        <v>9964578.2200000007</v>
      </c>
      <c r="M3">
        <v>0</v>
      </c>
      <c r="N3">
        <v>806581.29</v>
      </c>
      <c r="O3">
        <v>39168.22</v>
      </c>
      <c r="P3">
        <v>59450577.770000003</v>
      </c>
      <c r="Q3">
        <v>0</v>
      </c>
      <c r="R3">
        <v>0</v>
      </c>
      <c r="S3">
        <v>41902039.869999997</v>
      </c>
    </row>
    <row r="4" spans="1:19" x14ac:dyDescent="0.3">
      <c r="A4">
        <v>2021</v>
      </c>
      <c r="B4" t="s">
        <v>10</v>
      </c>
      <c r="C4">
        <v>8536078</v>
      </c>
      <c r="D4">
        <v>1297471130</v>
      </c>
      <c r="E4">
        <v>895147375</v>
      </c>
      <c r="F4">
        <v>90402031</v>
      </c>
      <c r="G4">
        <v>16661687725</v>
      </c>
      <c r="H4">
        <v>1458809</v>
      </c>
      <c r="I4">
        <v>2542537752</v>
      </c>
      <c r="J4">
        <v>5093082024</v>
      </c>
      <c r="K4">
        <v>1514592645</v>
      </c>
      <c r="L4">
        <v>1384944392</v>
      </c>
      <c r="M4">
        <v>86862948</v>
      </c>
      <c r="N4">
        <v>98603548</v>
      </c>
      <c r="O4">
        <v>126818386</v>
      </c>
      <c r="P4">
        <v>9394974329</v>
      </c>
      <c r="Q4">
        <v>1666005485</v>
      </c>
      <c r="R4">
        <v>1968250570</v>
      </c>
      <c r="S4">
        <v>10349270621</v>
      </c>
    </row>
    <row r="5" spans="1:19" x14ac:dyDescent="0.3">
      <c r="A5">
        <v>2021</v>
      </c>
      <c r="B5" t="s">
        <v>11</v>
      </c>
      <c r="C5">
        <v>4673.58</v>
      </c>
      <c r="D5">
        <v>2522263.58</v>
      </c>
      <c r="E5">
        <v>0</v>
      </c>
      <c r="F5">
        <v>1388515.63</v>
      </c>
      <c r="G5">
        <v>89649155.070000008</v>
      </c>
      <c r="H5">
        <v>-210445.05</v>
      </c>
      <c r="I5">
        <v>2160618.08</v>
      </c>
      <c r="J5">
        <v>-444127.42</v>
      </c>
      <c r="K5">
        <v>0</v>
      </c>
      <c r="L5">
        <v>8691535.7799999993</v>
      </c>
      <c r="M5">
        <v>48553.84</v>
      </c>
      <c r="N5">
        <v>0</v>
      </c>
      <c r="O5">
        <v>40288.69</v>
      </c>
      <c r="P5">
        <v>52190857.460000001</v>
      </c>
      <c r="Q5">
        <v>0</v>
      </c>
      <c r="R5">
        <v>0</v>
      </c>
      <c r="S5">
        <v>34099417.700000003</v>
      </c>
    </row>
    <row r="6" spans="1:19" x14ac:dyDescent="0.3">
      <c r="A6">
        <v>2020</v>
      </c>
      <c r="B6" t="s">
        <v>10</v>
      </c>
      <c r="C6">
        <v>9288618</v>
      </c>
      <c r="D6">
        <v>1120316056</v>
      </c>
      <c r="E6">
        <v>657144935</v>
      </c>
      <c r="F6">
        <v>134333382</v>
      </c>
      <c r="G6">
        <v>15865986334</v>
      </c>
      <c r="H6">
        <v>2</v>
      </c>
      <c r="I6">
        <v>2359829410</v>
      </c>
      <c r="J6">
        <v>5089903858</v>
      </c>
      <c r="K6">
        <v>1120846735</v>
      </c>
      <c r="L6">
        <v>1299535214</v>
      </c>
      <c r="M6">
        <v>81097188</v>
      </c>
      <c r="N6">
        <v>47389762</v>
      </c>
      <c r="O6">
        <v>376577874</v>
      </c>
      <c r="P6">
        <v>8653141653</v>
      </c>
      <c r="Q6">
        <v>1522285424</v>
      </c>
      <c r="R6">
        <v>2118298468</v>
      </c>
      <c r="S6">
        <v>10017630277</v>
      </c>
    </row>
    <row r="7" spans="1:19" x14ac:dyDescent="0.3">
      <c r="A7">
        <v>2020</v>
      </c>
      <c r="B7" t="s">
        <v>11</v>
      </c>
      <c r="C7">
        <v>6575.17</v>
      </c>
      <c r="D7">
        <v>3378547.57</v>
      </c>
      <c r="E7">
        <v>0</v>
      </c>
      <c r="F7">
        <v>1992696.0499999998</v>
      </c>
      <c r="G7">
        <v>67328621.570000008</v>
      </c>
      <c r="H7">
        <v>3269219.68</v>
      </c>
      <c r="I7">
        <v>1457810.2</v>
      </c>
      <c r="J7">
        <v>-412508.67</v>
      </c>
      <c r="K7">
        <v>0</v>
      </c>
      <c r="L7">
        <v>18835259.149999999</v>
      </c>
      <c r="M7">
        <v>14463.84</v>
      </c>
      <c r="N7">
        <v>0</v>
      </c>
      <c r="O7">
        <v>36910.74</v>
      </c>
      <c r="P7">
        <v>37653199.990000002</v>
      </c>
      <c r="Q7">
        <v>0</v>
      </c>
      <c r="R7">
        <v>0</v>
      </c>
      <c r="S7">
        <v>20481127.850000001</v>
      </c>
    </row>
    <row r="8" spans="1:19" x14ac:dyDescent="0.3">
      <c r="A8">
        <v>2019</v>
      </c>
      <c r="B8" t="s">
        <v>10</v>
      </c>
      <c r="C8">
        <v>77330562</v>
      </c>
      <c r="D8">
        <v>1065924852</v>
      </c>
      <c r="E8">
        <v>628671286</v>
      </c>
      <c r="F8">
        <v>299519925</v>
      </c>
      <c r="G8">
        <v>15417544191</v>
      </c>
      <c r="H8">
        <v>2</v>
      </c>
      <c r="I8">
        <v>2124765481</v>
      </c>
      <c r="J8">
        <v>5066749183</v>
      </c>
      <c r="K8">
        <v>897101001</v>
      </c>
      <c r="L8">
        <v>1296065217</v>
      </c>
      <c r="M8">
        <v>72012897</v>
      </c>
      <c r="N8">
        <v>113564951</v>
      </c>
      <c r="O8">
        <v>401054106</v>
      </c>
      <c r="P8">
        <v>8505333606</v>
      </c>
      <c r="Q8">
        <v>1433060602</v>
      </c>
      <c r="R8">
        <v>1957915165</v>
      </c>
      <c r="S8">
        <v>10004397937</v>
      </c>
    </row>
    <row r="9" spans="1:19" x14ac:dyDescent="0.3">
      <c r="A9">
        <v>2019</v>
      </c>
      <c r="B9" t="s">
        <v>11</v>
      </c>
      <c r="C9">
        <v>943569.26</v>
      </c>
      <c r="D9">
        <v>3238033.5</v>
      </c>
      <c r="E9">
        <v>0</v>
      </c>
      <c r="F9">
        <v>89993.430000000008</v>
      </c>
      <c r="G9">
        <v>15734951.030000001</v>
      </c>
      <c r="H9">
        <v>-2561475.52</v>
      </c>
      <c r="I9">
        <v>1110948.1100000001</v>
      </c>
      <c r="J9">
        <v>-381016.19</v>
      </c>
      <c r="K9">
        <v>0</v>
      </c>
      <c r="L9">
        <v>2179581.6599999997</v>
      </c>
      <c r="M9">
        <v>0</v>
      </c>
      <c r="N9">
        <v>611494.21</v>
      </c>
      <c r="O9">
        <v>0</v>
      </c>
      <c r="P9">
        <v>8660000</v>
      </c>
      <c r="Q9">
        <v>0</v>
      </c>
      <c r="R9">
        <v>0</v>
      </c>
      <c r="S9">
        <v>6723927.7499999981</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93638-B02B-4F92-BC14-ECA4F7A752F7}">
  <dimension ref="A1:I9"/>
  <sheetViews>
    <sheetView workbookViewId="0">
      <selection activeCell="D32" sqref="D32"/>
    </sheetView>
  </sheetViews>
  <sheetFormatPr defaultRowHeight="14.4" x14ac:dyDescent="0.3"/>
  <cols>
    <col min="1" max="1" width="7.109375" bestFit="1" customWidth="1"/>
    <col min="2" max="2" width="17.44140625" bestFit="1" customWidth="1"/>
    <col min="3" max="3" width="33.44140625" bestFit="1" customWidth="1"/>
    <col min="4" max="4" width="61.6640625" bestFit="1" customWidth="1"/>
    <col min="5" max="5" width="80.88671875" bestFit="1" customWidth="1"/>
    <col min="6" max="6" width="39.6640625" bestFit="1" customWidth="1"/>
    <col min="7" max="7" width="39.33203125" bestFit="1" customWidth="1"/>
    <col min="8" max="8" width="28.44140625" bestFit="1" customWidth="1"/>
    <col min="9" max="9" width="37.33203125" bestFit="1" customWidth="1"/>
  </cols>
  <sheetData>
    <row r="1" spans="1:9" x14ac:dyDescent="0.3">
      <c r="A1" t="s">
        <v>9</v>
      </c>
      <c r="B1" t="s">
        <v>25</v>
      </c>
      <c r="C1" t="s">
        <v>67</v>
      </c>
      <c r="D1" t="s">
        <v>68</v>
      </c>
      <c r="E1" t="s">
        <v>69</v>
      </c>
      <c r="F1" t="s">
        <v>70</v>
      </c>
      <c r="G1" t="s">
        <v>71</v>
      </c>
      <c r="H1" t="s">
        <v>72</v>
      </c>
      <c r="I1" t="s">
        <v>73</v>
      </c>
    </row>
    <row r="2" spans="1:9" x14ac:dyDescent="0.3">
      <c r="A2">
        <v>2021</v>
      </c>
      <c r="B2" t="s">
        <v>1</v>
      </c>
      <c r="C2">
        <v>4892946868</v>
      </c>
      <c r="D2">
        <v>49562237</v>
      </c>
      <c r="E2">
        <v>3256528793</v>
      </c>
      <c r="F2">
        <v>676833740</v>
      </c>
      <c r="G2">
        <v>395385442</v>
      </c>
      <c r="H2">
        <v>62946895</v>
      </c>
      <c r="I2">
        <v>0</v>
      </c>
    </row>
    <row r="3" spans="1:9" x14ac:dyDescent="0.3">
      <c r="A3">
        <v>2021</v>
      </c>
      <c r="B3" t="s">
        <v>2</v>
      </c>
      <c r="C3">
        <v>16021925.6</v>
      </c>
      <c r="D3">
        <v>185808.94</v>
      </c>
      <c r="E3">
        <v>13931425.83</v>
      </c>
      <c r="F3">
        <v>2848918.18</v>
      </c>
      <c r="G3">
        <v>1482604.39</v>
      </c>
      <c r="H3">
        <v>0</v>
      </c>
      <c r="I3">
        <v>0</v>
      </c>
    </row>
    <row r="4" spans="1:9" x14ac:dyDescent="0.3">
      <c r="A4">
        <v>2022</v>
      </c>
      <c r="B4" t="s">
        <v>1</v>
      </c>
      <c r="C4">
        <v>6608163666</v>
      </c>
      <c r="D4">
        <v>94448957</v>
      </c>
      <c r="E4">
        <v>4909814882</v>
      </c>
      <c r="F4">
        <v>690127040</v>
      </c>
      <c r="G4">
        <v>433972739</v>
      </c>
      <c r="H4">
        <v>68633907</v>
      </c>
      <c r="I4">
        <v>0</v>
      </c>
    </row>
    <row r="5" spans="1:9" x14ac:dyDescent="0.3">
      <c r="A5">
        <v>2022</v>
      </c>
      <c r="B5" t="s">
        <v>2</v>
      </c>
      <c r="C5">
        <v>23598688.059999999</v>
      </c>
      <c r="D5">
        <v>27347.67</v>
      </c>
      <c r="E5">
        <v>20501843.470000003</v>
      </c>
      <c r="F5">
        <v>3277555.41</v>
      </c>
      <c r="G5">
        <v>2083736.23</v>
      </c>
      <c r="H5">
        <v>0</v>
      </c>
      <c r="I5">
        <v>0</v>
      </c>
    </row>
    <row r="6" spans="1:9" x14ac:dyDescent="0.3">
      <c r="A6">
        <v>2020</v>
      </c>
      <c r="B6" t="s">
        <v>1</v>
      </c>
      <c r="C6">
        <v>4514686754</v>
      </c>
      <c r="D6">
        <v>61356136</v>
      </c>
      <c r="E6">
        <v>2952106600</v>
      </c>
      <c r="F6">
        <v>655473333</v>
      </c>
      <c r="G6">
        <v>413417485</v>
      </c>
      <c r="H6">
        <v>57703107</v>
      </c>
      <c r="I6">
        <v>0</v>
      </c>
    </row>
    <row r="7" spans="1:9" x14ac:dyDescent="0.3">
      <c r="A7">
        <v>2020</v>
      </c>
      <c r="B7" t="s">
        <v>2</v>
      </c>
      <c r="C7">
        <v>12226601.550000001</v>
      </c>
      <c r="D7">
        <v>420324.74000000005</v>
      </c>
      <c r="E7">
        <v>12424466.439999999</v>
      </c>
      <c r="F7">
        <v>1481864.86</v>
      </c>
      <c r="G7">
        <v>854834.58000000007</v>
      </c>
      <c r="H7">
        <v>0</v>
      </c>
      <c r="I7">
        <v>0</v>
      </c>
    </row>
    <row r="8" spans="1:9" x14ac:dyDescent="0.3">
      <c r="A8">
        <v>2019</v>
      </c>
      <c r="B8" t="s">
        <v>1</v>
      </c>
      <c r="C8">
        <v>5074575545</v>
      </c>
      <c r="D8">
        <v>24762621</v>
      </c>
      <c r="E8">
        <v>3446869500</v>
      </c>
      <c r="F8">
        <v>637184619</v>
      </c>
      <c r="G8">
        <v>401662501</v>
      </c>
      <c r="H8">
        <v>57555546</v>
      </c>
      <c r="I8">
        <v>0</v>
      </c>
    </row>
    <row r="9" spans="1:9" x14ac:dyDescent="0.3">
      <c r="A9">
        <v>2019</v>
      </c>
      <c r="B9" t="s">
        <v>2</v>
      </c>
      <c r="C9">
        <v>14026056.949999999</v>
      </c>
      <c r="D9">
        <v>-56383.83</v>
      </c>
      <c r="E9">
        <v>11265492.52</v>
      </c>
      <c r="F9">
        <v>1283737.1200000001</v>
      </c>
      <c r="G9">
        <v>335637.3</v>
      </c>
      <c r="H9">
        <v>0</v>
      </c>
      <c r="I9">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D M G A A B Q S w M E F A A C A A g A 9 3 Z R V + S t w H q j A A A A 9 g A A A B I A H A B D b 2 5 m a W c v U G F j a 2 F n Z S 5 4 b W w g o h g A K K A U A A A A A A A A A A A A A A A A A A A A A A A A A A A A h Y 9 B D o I w F E S v Q r q n L X V j y K f G s J X E x M S 4 b U q F R v g Y W i x 3 c + G R v I I Y R d 2 5 n D d v M X O / 3 m A 1 t k 1 0 M b 2 z H W Y k o Z x E B n V X W q w y M v h j v C Q r C V u l T 6 o y 0 S S j S 0 d X Z q T 2 / p w y F k K g Y U G 7 v m K C 8 4 Q d i s 1 O 1 6 Z V 5 C P b / 3 J s 0 X m F 2 h A J + 9 c Y K W g i E i q 4 o B z Y D K G w + B W m n j / b H w j 5 0 P i h N 9 J g n K + B z R H Y + 4 N 8 A F B L A w Q U A A I A C A D 3 d l F 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9 3 Z R V y Q 4 P H Y u A w A A r w g A A B M A H A B G b 3 J t d W x h c y 9 T Z W N 0 a W 9 u M S 5 t I K I Y A C i g F A A A A A A A A A A A A A A A A A A A A A A A A A A A A M 1 U b W v b M B D + H u h / M C m D B p r E l h I 7 2 d i H N g 0 j 0 K V l C W x j j E O x l c T M l j J J b h N K / / t O d l + c R R n 7 N B Y 4 Y n S 6 0 9 1 z z z 2 a x y a V w p t V / 8 G 7 k 8 Z J Q 6 + Z 4 o l 3 2 l T y 3 j s j r a b 3 3 s u 4 O W l 4 + J v J Q s U c T 7 7 k W W f O F h n X Z 5 / 5 o j O S w n B h 9 F l z b c x G v + 1 2 7 + / v O x I 9 M e s m M i 5 y 6 + 3 K D R c J M 6 y r l O q u m O 6 S T t C J 3 h D / k m V M x B y / Z m v O T W e b Z 8 1 W 6 7 x 6 t H z H x 0 e r 1 x / 8 x 2 / l 0 f c n / 2 l z t G Z i h U X P d x t u 6 y 3 d n b l i Q i + l y k c y K 3 J h n f q s S n b + 8 N D 8 y p l q n n s T Y c J e x z o f z 7 2 H 5 k j m G y Z 2 M G U 5 R 6 / B c 8 / w r a m c T K / b F 3 E s C + w G A u q 3 A w o J X 6 T m + a o o 8 g V X 5 e W X e 5 9 4 z N M 7 + y 6 0 Y c p N P Q O B o I d Z e p E j w Q e m Y S L u E D m p U q 5 r Y X 0 M 6 9 P D 4 m / M m i s Y F U p h E F x o z c 1 e m I 8 W Q B D i i y E F A N I P o a o f F t U E H G X c K h y b M j u 4 x R s G m E h g / L N I N 3 a k t e Q + J g 1 C R / y 1 F C u Y c 5 W X z W h T U q E W S D C Q U E f g F V 9 y 7 C Q B H K 9 a 7 Q E Q Y U w 0 d M R U C E y l a B 9 F Y Y C x g 7 L 7 6 C + 6 v 2 T i B 9 z c c Z U o t j Q A 1 x J J V Y I w l Y Z r u G U 7 O 9 n f W R E A x F j 6 a + o S b f 9 w Z C 9 x T 4 n K 1 I C n q s D O r 1 O 2 S L P U 7 I 2 f 4 A w J U o D 0 e 2 j H U X h G 4 E g S i t Z H i 4 C E P p p r B B M R y 5 z D n G 0 P W 6 3 Y s 9 + l I 8 V z F b d S W Z E B u Q T L i L a x j L B o 1 m s a Y B 3 k C I e q i C u + q L G O I H l I z w X B C 3 n q L b y W H r l K d 2 5 T n U t u J C N E L 8 K R R F h 9 N A Q y d I x 5 Z l U V R m y T G p a h I h i W C i x u z J R I x a q e D f e I H O z R Y + u k k Q q n 3 N V F 2 0 r 2 P 1 D r C l I r 1 o Y Z b i / / r 4 J 9 g 8 r F D C K M k K O Q F j U K U N 8 / u j l P n H m d C v U j t A H Q w E c j b R q E + D 8 E S n p o f a D U t T 1 W w E d S G 3 g t w 2 7 3 R 5 w 9 4 l + q w n i L I O s 6 n a g f o B E 0 T B v g N 7 E W g p H 4 S u B k + k b x O G X l d j 3 l q 6 e j a D 3 n b u N C o R 4 7 Y g h 2 S b A E p y z v a U I N z v B w N u O t U U y q J B V M 7 W C C X K k 3 S g d t S o f 7 U X 8 i + i 9 Q S w E C L Q A U A A I A C A D 3 d l F X 5 K 3 A e q M A A A D 2 A A A A E g A A A A A A A A A A A A A A A A A A A A A A Q 2 9 u Z m l n L 1 B h Y 2 t h Z 2 U u e G 1 s U E s B A i 0 A F A A C A A g A 9 3 Z R V w / K 6 a u k A A A A 6 Q A A A B M A A A A A A A A A A A A A A A A A 7 w A A A F t D b 2 5 0 Z W 5 0 X 1 R 5 c G V z X S 5 4 b W x Q S w E C L Q A U A A I A C A D 3 d l F X J D g 8 d i 4 D A A C v C A A A E w A A A A A A A A A A A A A A A A D g A Q A A R m 9 y b X V s Y X M v U 2 V j d G l v b j E u b V B L B Q Y A A A A A A w A D A M I A A A B b B Q 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E K A A A A A A A A K I o 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c m 9 3 J T I w K D I p 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c m 9 3 X 1 8 y I i A v P j x F b n R y e S B U e X B l P S J G a W x s Z W R D b 2 1 w b G V 0 Z V J l c 3 V s d F R v V 2 9 y a 3 N o Z W V 0 I i B W Y W x 1 Z T 0 i b D E i I C 8 + P E V u d H J 5 I F R 5 c G U 9 I k Z p b G x T d G F 0 d X M i I F Z h b H V l P S J z Q 2 9 t c G x l d G U i I C 8 + P E V u d H J 5 I F R 5 c G U 9 I k Z p b G x D b 2 x 1 b W 5 O Y W 1 l c y I g V m F s d W U 9 I n N b J n F 1 b 3 Q 7 W W V h c i Z x d W 9 0 O y w m c X V v d D t D b 2 1 w Y W 5 5 X 0 5 h b W U m c X V v d D s s J n F 1 b 3 Q 7 Q 2 F z a C 1 B Y 2 N v d W 5 0 c 1 8 x M z A t M T N f Z G V i a X Q m c X V v d D s s J n F 1 b 3 Q 7 Q W N j b 3 V u d H N f U m V j Z W l 2 Y W J s Z V 8 t X 0 5 l d C 1 B Y 2 N v d W 5 0 c 1 8 x M z J f M T Q w L T E 0 N y Z x d W 9 0 O y w m c X V v d D t H Y X N f S W 5 2 Z W 5 0 b 3 J p Z X M t Q W N j b 3 V u d H N f M T U y X z E 1 M y Z x d W 9 0 O y w m c X V v d D t P d G h l c l 9 D d X J y Z W 5 0 X 0 F z c 2 V 0 c y 1 B Y 2 N v d W 5 0 c 1 8 x N T B f M T U x X z E 2 M C 0 x N j N f X 1 8 y N T Z f X 2 R l Y m l 0 X 2 J h b G F u Y 2 U m c X V v d D s s J n F 1 b 3 Q 7 U H J v c G V y d H l f U G x h b n R f Y W 5 k X 0 V x d W l w b W V u d C 1 B Y 2 N v d W 5 0 c 1 8 x M D A t M T E 2 J n F 1 b 3 Q 7 L C Z x d W 9 0 O 0 x v b m d f V G V y b V 9 J b n Z l c 3 R t Z W 5 0 c y 1 B Y 2 N v d W 5 0 c 1 8 x M j A t M T I z J n F 1 b 3 Q 7 L C Z x d W 9 0 O 0 R l Z m V y c m V k X 0 N o Y X J n Z X M t Q W N j b 3 V u d H N f M T c w L T E 3 O S Z x d W 9 0 O y w m c X V v d D t P d G h l c l 9 O b 2 4 t Q 3 V y c m V u d F 9 B c 3 N l d H M t Q W N j b 3 V u d H N f M T g w L T E 4 M 1 9 f X z I 3 N l 9 f Z G V i a X R f Y m F s Y W 5 j Z S Z x d W 9 0 O y w m c X V v d D t C Y W 5 r X 0 9 2 Z X J k c m F m d F 9 f T G 9 h b n N f Y W 5 k X 0 5 v d G V z X 1 B h e W F i b G U t Q W N j b 3 V u d H N f M T M w L T E z M V 9 f Y 3 J l Z G l 0 X 2 J h b G F u Y 2 V f X 1 8 y N T A m c X V v d D s s J n F 1 b 3 Q 7 Q W N j b 3 V u d H N f U G F 5 Y W J s Z V 9 h b m R f X 0 F j Y 3 J 1 Z W R f T G l h Y m l s a X R p Z X M t Q W N j b 3 V u d H N f M j U x X z I 1 M l 8 y N T R f M j U 5 J n F 1 b 3 Q 7 L C Z x d W 9 0 O 0 9 0 a G V y X 0 N 1 c n J l b n R f T G l h Y m l s a X R p Z X M t Q W N j b 3 V u d H N f M j U z X z I 1 N V 8 y N T d f M j Y w X z I 2 M y Z x d W 9 0 O y w m c X V v d D t J b m N v b W V f V G F 4 Z X N f U G F 5 Y W J s Z S 1 B Y 2 N v d W 5 0 X z I 1 N l 9 f Y 3 J l Z G l 0 X 2 J h b G F u Y 2 U m c X V v d D s s J n F 1 b 3 Q 7 Q 3 V y c m V u d F 9 Q b 3 J 0 a W 9 u X 2 9 m X 0 x v b m c t d G V y b V 9 M b 2 F u L U F j Y 2 9 1 b n R z X z I 1 O F 8 y N j I m c X V v d D s s J n F 1 b 3 Q 7 T G 9 u Z y 1 0 Z X J t X 0 R l Y n Q t Q W N j b 3 V u d H N f M j I w L T I 0 O S Z x d W 9 0 O y w m c X V v d D t E Z W Z l c n J l Z F 9 J b m N v b W V f V G F 4 Z X M t Q W N j b 3 V u d F 8 y N z Z f X 2 N y Z W R p d F 9 i Y W x h b m N l J n F 1 b 3 Q 7 L C Z x d W 9 0 O 0 9 0 a G V y X 0 5 v b i 1 D d X J y Z W 5 0 X 0 x p Y W J p b G l 0 a W V z L U F j Y 2 9 1 b n R z X z I 3 M F 8 y N z F f M j c 4 X z I 3 O V 8 y O T A m c X V v d D s s J n F 1 b 3 Q 7 U 2 h h c m V f Q 2 F w a X R h b F 9 S Z X R h a W 5 l Z F 9 F Y X J u a W 5 n c y 1 B Y 2 N v d W 5 0 c 1 8 y M D A t M j E 2 J n F 1 b 3 Q 7 X S I g L z 4 8 R W 5 0 c n k g V H l w Z T 0 i R m l s b E N v b H V t b l R 5 c G V z I i B W Y W x 1 Z T 0 i c 0 F 3 W U Z C U U 1 G Q l F V R k J R T U Z C U V V G Q l F N R E J R P T 0 i I C 8 + P E V u d H J 5 I F R 5 c G U 9 I k Z p b G x M Y X N 0 V X B k Y X R l Z C I g V m F s d W U 9 I m Q y M D I z L T E w L T E y V D E z O j I 2 O j Q w L j g x M D A 5 N D l a I i A v P j x F b n R y e S B U e X B l P S J G a W x s R X J y b 3 J D b 3 V u d C I g V m F s d W U 9 I m w w I i A v P j x F b n R y e S B U e X B l P S J G a W x s R X J y b 3 J D b 2 R l I i B W Y W x 1 Z T 0 i c 1 V u a 2 5 v d 2 4 i I C 8 + P E V u d H J 5 I F R 5 c G U 9 I k Z p b G x D b 3 V u d C I g V m F s d W U 9 I m w 4 I i A v P j x F b n R y e S B U e X B l P S J B Z G R l Z F R v R G F 0 Y U 1 v Z G V s I i B W Y W x 1 Z T 0 i b D A i I C 8 + P E V u d H J 5 I F R 5 c G U 9 I l J l b G F 0 a W 9 u c 2 h p c E l u Z m 9 D b 2 5 0 Y W l u Z X I i I F Z h b H V l P S J z e y Z x d W 9 0 O 2 N v b H V t b k N v d W 5 0 J n F 1 b 3 Q 7 O j E 5 L C Z x d W 9 0 O 2 t l e U N v b H V t b k 5 h b W V z J n F 1 b 3 Q 7 O l t d L C Z x d W 9 0 O 3 F 1 Z X J 5 U m V s Y X R p b 2 5 z a G l w c y Z x d W 9 0 O z p b X S w m c X V v d D t j b 2 x 1 b W 5 J Z G V u d G l 0 a W V z J n F 1 b 3 Q 7 O l s m c X V v d D t T Z W N 0 a W 9 u M S 9 y b 3 c g K D I p L 0 F 1 d G 9 S Z W 1 v d m V k Q 2 9 s d W 1 u c z E u e 1 l l Y X I s M H 0 m c X V v d D s s J n F 1 b 3 Q 7 U 2 V j d G l v b j E v c m 9 3 I C g y K S 9 B d X R v U m V t b 3 Z l Z E N v b H V t b n M x L n t D b 2 1 w Y W 5 5 X 0 5 h b W U s M X 0 m c X V v d D s s J n F 1 b 3 Q 7 U 2 V j d G l v b j E v c m 9 3 I C g y K S 9 B d X R v U m V t b 3 Z l Z E N v b H V t b n M x L n t D Y X N o L U F j Y 2 9 1 b n R z X z E z M C 0 x M 1 9 k Z W J p d C w y f S Z x d W 9 0 O y w m c X V v d D t T Z W N 0 a W 9 u M S 9 y b 3 c g K D I p L 0 F 1 d G 9 S Z W 1 v d m V k Q 2 9 s d W 1 u c z E u e 0 F j Y 2 9 1 b n R z X 1 J l Y 2 V p d m F i b G V f L V 9 O Z X Q t Q W N j b 3 V u d H N f M T M y X z E 0 M C 0 x N D c s M 3 0 m c X V v d D s s J n F 1 b 3 Q 7 U 2 V j d G l v b j E v c m 9 3 I C g y K S 9 B d X R v U m V t b 3 Z l Z E N v b H V t b n M x L n t H Y X N f S W 5 2 Z W 5 0 b 3 J p Z X M t Q W N j b 3 V u d H N f M T U y X z E 1 M y w 0 f S Z x d W 9 0 O y w m c X V v d D t T Z W N 0 a W 9 u M S 9 y b 3 c g K D I p L 0 F 1 d G 9 S Z W 1 v d m V k Q 2 9 s d W 1 u c z E u e 0 9 0 a G V y X 0 N 1 c n J l b n R f Q X N z Z X R z L U F j Y 2 9 1 b n R z X z E 1 M F 8 x N T F f M T Y w L T E 2 M 1 9 f X z I 1 N l 9 f Z G V i a X R f Y m F s Y W 5 j Z S w 1 f S Z x d W 9 0 O y w m c X V v d D t T Z W N 0 a W 9 u M S 9 y b 3 c g K D I p L 0 F 1 d G 9 S Z W 1 v d m V k Q 2 9 s d W 1 u c z E u e 1 B y b 3 B l c n R 5 X 1 B s Y W 5 0 X 2 F u Z F 9 F c X V p c G 1 l b n Q t Q W N j b 3 V u d H N f M T A w L T E x N i w 2 f S Z x d W 9 0 O y w m c X V v d D t T Z W N 0 a W 9 u M S 9 y b 3 c g K D I p L 0 F 1 d G 9 S Z W 1 v d m V k Q 2 9 s d W 1 u c z E u e 0 x v b m d f V G V y b V 9 J b n Z l c 3 R t Z W 5 0 c y 1 B Y 2 N v d W 5 0 c 1 8 x M j A t M T I z L D d 9 J n F 1 b 3 Q 7 L C Z x d W 9 0 O 1 N l Y 3 R p b 2 4 x L 3 J v d y A o M i k v Q X V 0 b 1 J l b W 9 2 Z W R D b 2 x 1 b W 5 z M S 5 7 R G V m Z X J y Z W R f Q 2 h h c m d l c y 1 B Y 2 N v d W 5 0 c 1 8 x N z A t M T c 5 L D h 9 J n F 1 b 3 Q 7 L C Z x d W 9 0 O 1 N l Y 3 R p b 2 4 x L 3 J v d y A o M i k v Q X V 0 b 1 J l b W 9 2 Z W R D b 2 x 1 b W 5 z M S 5 7 T 3 R o Z X J f T m 9 u L U N 1 c n J l b n R f Q X N z Z X R z L U F j Y 2 9 1 b n R z X z E 4 M C 0 x O D N f X 1 8 y N z Z f X 2 R l Y m l 0 X 2 J h b G F u Y 2 U s O X 0 m c X V v d D s s J n F 1 b 3 Q 7 U 2 V j d G l v b j E v c m 9 3 I C g y K S 9 B d X R v U m V t b 3 Z l Z E N v b H V t b n M x L n t C Y W 5 r X 0 9 2 Z X J k c m F m d F 9 f T G 9 h b n N f Y W 5 k X 0 5 v d G V z X 1 B h e W F i b G U t Q W N j b 3 V u d H N f M T M w L T E z M V 9 f Y 3 J l Z G l 0 X 2 J h b G F u Y 2 V f X 1 8 y N T A s M T B 9 J n F 1 b 3 Q 7 L C Z x d W 9 0 O 1 N l Y 3 R p b 2 4 x L 3 J v d y A o M i k v Q X V 0 b 1 J l b W 9 2 Z W R D b 2 x 1 b W 5 z M S 5 7 Q W N j b 3 V u d H N f U G F 5 Y W J s Z V 9 h b m R f X 0 F j Y 3 J 1 Z W R f T G l h Y m l s a X R p Z X M t Q W N j b 3 V u d H N f M j U x X z I 1 M l 8 y N T R f M j U 5 L D E x f S Z x d W 9 0 O y w m c X V v d D t T Z W N 0 a W 9 u M S 9 y b 3 c g K D I p L 0 F 1 d G 9 S Z W 1 v d m V k Q 2 9 s d W 1 u c z E u e 0 9 0 a G V y X 0 N 1 c n J l b n R f T G l h Y m l s a X R p Z X M t Q W N j b 3 V u d H N f M j U z X z I 1 N V 8 y N T d f M j Y w X z I 2 M y w x M n 0 m c X V v d D s s J n F 1 b 3 Q 7 U 2 V j d G l v b j E v c m 9 3 I C g y K S 9 B d X R v U m V t b 3 Z l Z E N v b H V t b n M x L n t J b m N v b W V f V G F 4 Z X N f U G F 5 Y W J s Z S 1 B Y 2 N v d W 5 0 X z I 1 N l 9 f Y 3 J l Z G l 0 X 2 J h b G F u Y 2 U s M T N 9 J n F 1 b 3 Q 7 L C Z x d W 9 0 O 1 N l Y 3 R p b 2 4 x L 3 J v d y A o M i k v Q X V 0 b 1 J l b W 9 2 Z W R D b 2 x 1 b W 5 z M S 5 7 Q 3 V y c m V u d F 9 Q b 3 J 0 a W 9 u X 2 9 m X 0 x v b m c t d G V y b V 9 M b 2 F u L U F j Y 2 9 1 b n R z X z I 1 O F 8 y N j I s M T R 9 J n F 1 b 3 Q 7 L C Z x d W 9 0 O 1 N l Y 3 R p b 2 4 x L 3 J v d y A o M i k v Q X V 0 b 1 J l b W 9 2 Z W R D b 2 x 1 b W 5 z M S 5 7 T G 9 u Z y 1 0 Z X J t X 0 R l Y n Q t Q W N j b 3 V u d H N f M j I w L T I 0 O S w x N X 0 m c X V v d D s s J n F 1 b 3 Q 7 U 2 V j d G l v b j E v c m 9 3 I C g y K S 9 B d X R v U m V t b 3 Z l Z E N v b H V t b n M x L n t E Z W Z l c n J l Z F 9 J b m N v b W V f V G F 4 Z X M t Q W N j b 3 V u d F 8 y N z Z f X 2 N y Z W R p d F 9 i Y W x h b m N l L D E 2 f S Z x d W 9 0 O y w m c X V v d D t T Z W N 0 a W 9 u M S 9 y b 3 c g K D I p L 0 F 1 d G 9 S Z W 1 v d m V k Q 2 9 s d W 1 u c z E u e 0 9 0 a G V y X 0 5 v b i 1 D d X J y Z W 5 0 X 0 x p Y W J p b G l 0 a W V z L U F j Y 2 9 1 b n R z X z I 3 M F 8 y N z F f M j c 4 X z I 3 O V 8 y O T A s M T d 9 J n F 1 b 3 Q 7 L C Z x d W 9 0 O 1 N l Y 3 R p b 2 4 x L 3 J v d y A o M i k v Q X V 0 b 1 J l b W 9 2 Z W R D b 2 x 1 b W 5 z M S 5 7 U 2 h h c m V f Q 2 F w a X R h b F 9 S Z X R h a W 5 l Z F 9 F Y X J u a W 5 n c y 1 B Y 2 N v d W 5 0 c 1 8 y M D A t M j E 2 L D E 4 f S Z x d W 9 0 O 1 0 s J n F 1 b 3 Q 7 Q 2 9 s d W 1 u Q 2 9 1 b n Q m c X V v d D s 6 M T k s J n F 1 b 3 Q 7 S 2 V 5 Q 2 9 s d W 1 u T m F t Z X M m c X V v d D s 6 W 1 0 s J n F 1 b 3 Q 7 Q 2 9 s d W 1 u S W R l b n R p d G l l c y Z x d W 9 0 O z p b J n F 1 b 3 Q 7 U 2 V j d G l v b j E v c m 9 3 I C g y K S 9 B d X R v U m V t b 3 Z l Z E N v b H V t b n M x L n t Z Z W F y L D B 9 J n F 1 b 3 Q 7 L C Z x d W 9 0 O 1 N l Y 3 R p b 2 4 x L 3 J v d y A o M i k v Q X V 0 b 1 J l b W 9 2 Z W R D b 2 x 1 b W 5 z M S 5 7 Q 2 9 t c G F u e V 9 O Y W 1 l L D F 9 J n F 1 b 3 Q 7 L C Z x d W 9 0 O 1 N l Y 3 R p b 2 4 x L 3 J v d y A o M i k v Q X V 0 b 1 J l b W 9 2 Z W R D b 2 x 1 b W 5 z M S 5 7 Q 2 F z a C 1 B Y 2 N v d W 5 0 c 1 8 x M z A t M T N f Z G V i a X Q s M n 0 m c X V v d D s s J n F 1 b 3 Q 7 U 2 V j d G l v b j E v c m 9 3 I C g y K S 9 B d X R v U m V t b 3 Z l Z E N v b H V t b n M x L n t B Y 2 N v d W 5 0 c 1 9 S Z W N l a X Z h Y m x l X y 1 f T m V 0 L U F j Y 2 9 1 b n R z X z E z M l 8 x N D A t M T Q 3 L D N 9 J n F 1 b 3 Q 7 L C Z x d W 9 0 O 1 N l Y 3 R p b 2 4 x L 3 J v d y A o M i k v Q X V 0 b 1 J l b W 9 2 Z W R D b 2 x 1 b W 5 z M S 5 7 R 2 F z X 0 l u d m V u d G 9 y a W V z L U F j Y 2 9 1 b n R z X z E 1 M l 8 x N T M s N H 0 m c X V v d D s s J n F 1 b 3 Q 7 U 2 V j d G l v b j E v c m 9 3 I C g y K S 9 B d X R v U m V t b 3 Z l Z E N v b H V t b n M x L n t P d G h l c l 9 D d X J y Z W 5 0 X 0 F z c 2 V 0 c y 1 B Y 2 N v d W 5 0 c 1 8 x N T B f M T U x X z E 2 M C 0 x N j N f X 1 8 y N T Z f X 2 R l Y m l 0 X 2 J h b G F u Y 2 U s N X 0 m c X V v d D s s J n F 1 b 3 Q 7 U 2 V j d G l v b j E v c m 9 3 I C g y K S 9 B d X R v U m V t b 3 Z l Z E N v b H V t b n M x L n t Q c m 9 w Z X J 0 e V 9 Q b G F u d F 9 h b m R f R X F 1 a X B t Z W 5 0 L U F j Y 2 9 1 b n R z X z E w M C 0 x M T Y s N n 0 m c X V v d D s s J n F 1 b 3 Q 7 U 2 V j d G l v b j E v c m 9 3 I C g y K S 9 B d X R v U m V t b 3 Z l Z E N v b H V t b n M x L n t M b 2 5 n X 1 R l c m 1 f S W 5 2 Z X N 0 b W V u d H M t Q W N j b 3 V u d H N f M T I w L T E y M y w 3 f S Z x d W 9 0 O y w m c X V v d D t T Z W N 0 a W 9 u M S 9 y b 3 c g K D I p L 0 F 1 d G 9 S Z W 1 v d m V k Q 2 9 s d W 1 u c z E u e 0 R l Z m V y c m V k X 0 N o Y X J n Z X M t Q W N j b 3 V u d H N f M T c w L T E 3 O S w 4 f S Z x d W 9 0 O y w m c X V v d D t T Z W N 0 a W 9 u M S 9 y b 3 c g K D I p L 0 F 1 d G 9 S Z W 1 v d m V k Q 2 9 s d W 1 u c z E u e 0 9 0 a G V y X 0 5 v b i 1 D d X J y Z W 5 0 X 0 F z c 2 V 0 c y 1 B Y 2 N v d W 5 0 c 1 8 x O D A t M T g z X 1 9 f M j c 2 X 1 9 k Z W J p d F 9 i Y W x h b m N l L D l 9 J n F 1 b 3 Q 7 L C Z x d W 9 0 O 1 N l Y 3 R p b 2 4 x L 3 J v d y A o M i k v Q X V 0 b 1 J l b W 9 2 Z W R D b 2 x 1 b W 5 z M S 5 7 Q m F u a 1 9 P d m V y Z H J h Z n R f X 0 x v Y W 5 z X 2 F u Z F 9 O b 3 R l c 1 9 Q Y X l h Y m x l L U F j Y 2 9 1 b n R z X z E z M C 0 x M z F f X 2 N y Z W R p d F 9 i Y W x h b m N l X 1 9 f M j U w L D E w f S Z x d W 9 0 O y w m c X V v d D t T Z W N 0 a W 9 u M S 9 y b 3 c g K D I p L 0 F 1 d G 9 S Z W 1 v d m V k Q 2 9 s d W 1 u c z E u e 0 F j Y 2 9 1 b n R z X 1 B h e W F i b G V f Y W 5 k X 1 9 B Y 2 N y d W V k X 0 x p Y W J p b G l 0 a W V z L U F j Y 2 9 1 b n R z X z I 1 M V 8 y N T J f M j U 0 X z I 1 O S w x M X 0 m c X V v d D s s J n F 1 b 3 Q 7 U 2 V j d G l v b j E v c m 9 3 I C g y K S 9 B d X R v U m V t b 3 Z l Z E N v b H V t b n M x L n t P d G h l c l 9 D d X J y Z W 5 0 X 0 x p Y W J p b G l 0 a W V z L U F j Y 2 9 1 b n R z X z I 1 M 1 8 y N T V f M j U 3 X z I 2 M F 8 y N j M s M T J 9 J n F 1 b 3 Q 7 L C Z x d W 9 0 O 1 N l Y 3 R p b 2 4 x L 3 J v d y A o M i k v Q X V 0 b 1 J l b W 9 2 Z W R D b 2 x 1 b W 5 z M S 5 7 S W 5 j b 2 1 l X 1 R h e G V z X 1 B h e W F i b G U t Q W N j b 3 V u d F 8 y N T Z f X 2 N y Z W R p d F 9 i Y W x h b m N l L D E z f S Z x d W 9 0 O y w m c X V v d D t T Z W N 0 a W 9 u M S 9 y b 3 c g K D I p L 0 F 1 d G 9 S Z W 1 v d m V k Q 2 9 s d W 1 u c z E u e 0 N 1 c n J l b n R f U G 9 y d G l v b l 9 v Z l 9 M b 2 5 n L X R l c m 1 f T G 9 h b i 1 B Y 2 N v d W 5 0 c 1 8 y N T h f M j Y y L D E 0 f S Z x d W 9 0 O y w m c X V v d D t T Z W N 0 a W 9 u M S 9 y b 3 c g K D I p L 0 F 1 d G 9 S Z W 1 v d m V k Q 2 9 s d W 1 u c z E u e 0 x v b m c t d G V y b V 9 E Z W J 0 L U F j Y 2 9 1 b n R z X z I y M C 0 y N D k s M T V 9 J n F 1 b 3 Q 7 L C Z x d W 9 0 O 1 N l Y 3 R p b 2 4 x L 3 J v d y A o M i k v Q X V 0 b 1 J l b W 9 2 Z W R D b 2 x 1 b W 5 z M S 5 7 R G V m Z X J y Z W R f S W 5 j b 2 1 l X 1 R h e G V z L U F j Y 2 9 1 b n R f M j c 2 X 1 9 j c m V k a X R f Y m F s Y W 5 j Z S w x N n 0 m c X V v d D s s J n F 1 b 3 Q 7 U 2 V j d G l v b j E v c m 9 3 I C g y K S 9 B d X R v U m V t b 3 Z l Z E N v b H V t b n M x L n t P d G h l c l 9 O b 2 4 t Q 3 V y c m V u d F 9 M a W F i a W x p d G l l c y 1 B Y 2 N v d W 5 0 c 1 8 y N z B f M j c x X z I 3 O F 8 y N z l f M j k w L D E 3 f S Z x d W 9 0 O y w m c X V v d D t T Z W N 0 a W 9 u M S 9 y b 3 c g K D I p L 0 F 1 d G 9 S Z W 1 v d m V k Q 2 9 s d W 1 u c z E u e 1 N o Y X J l X 0 N h c G l 0 Y W x f U m V 0 Y W l u Z W R f R W F y b m l u Z 3 M t Q W N j b 3 V u d H N f M j A w L T I x N i w x O H 0 m c X V v d D t d L C Z x d W 9 0 O 1 J l b G F 0 a W 9 u c 2 h p c E l u Z m 8 m c X V v d D s 6 W 1 1 9 I i A v P j w v U 3 R h Y m x l R W 5 0 c m l l c z 4 8 L 0 l 0 Z W 0 + P E l 0 Z W 0 + P E l 0 Z W 1 M b 2 N h d G l v b j 4 8 S X R l b V R 5 c G U + R m 9 y b X V s Y T w v S X R l b V R 5 c G U + P E l 0 Z W 1 Q Y X R o P l N l Y 3 R p b 2 4 x L 3 J v d y U y M C g y K S 9 T b 3 V y Y 2 U 8 L 0 l 0 Z W 1 Q Y X R o P j w v S X R l b U x v Y 2 F 0 a W 9 u P j x T d G F i b G V F b n R y a W V z I C 8 + P C 9 J d G V t P j x J d G V t P j x J d G V t T G 9 j Y X R p b 2 4 + P E l 0 Z W 1 U e X B l P k Z v c m 1 1 b G E 8 L 0 l 0 Z W 1 U e X B l P j x J d G V t U G F 0 a D 5 T Z W N 0 a W 9 u M S 9 y b 3 c l M j A o M i k v V G F i b G U w P C 9 J d G V t U G F 0 a D 4 8 L 0 l 0 Z W 1 M b 2 N h d G l v b j 4 8 U 3 R h Y m x l R W 5 0 c m l l c y A v P j w v S X R l b T 4 8 S X R l b T 4 8 S X R l b U x v Y 2 F 0 a W 9 u P j x J d G V t V H l w Z T 5 G b 3 J t d W x h P C 9 J d G V t V H l w Z T 4 8 S X R l b V B h d G g + U 2 V j d G l v b j E v c m 9 3 J T I w K D I p L 0 N o Y W 5 n Z W Q l M j B U e X B l P C 9 J d G V t U G F 0 a D 4 8 L 0 l 0 Z W 1 M b 2 N h d G l v b j 4 8 U 3 R h Y m x l R W 5 0 c m l l c y A v P j w v S X R l b T 4 8 S X R l b T 4 8 S X R l b U x v Y 2 F 0 a W 9 u P j x J d G V t V H l w Z T 5 G b 3 J t d W x h P C 9 J d G V t V H l w Z T 4 8 S X R l b V B h d G g + U 2 V j d G l v b j E v c m 9 3 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c m 9 3 I i A v P j x F b n R y e S B U e X B l P S J G a W x s Z W R D b 2 1 w b G V 0 Z V J l c 3 V s d F R v V 2 9 y a 3 N o Z W V 0 I i B W Y W x 1 Z T 0 i b D E i I C 8 + P E V u d H J 5 I F R 5 c G U 9 I k Z p b G x T d G F 0 d X M i I F Z h b H V l P S J z Q 2 9 t c G x l d G U i I C 8 + P E V u d H J 5 I F R 5 c G U 9 I k Z p b G x D b 2 x 1 b W 5 O Y W 1 l c y I g V m F s d W U 9 I n N b J n F 1 b 3 Q 7 W W V h c i Z x d W 9 0 O y w m c X V v d D t D b 2 1 w Y W 5 5 X 0 5 h b W U m c X V v d D s s J n F 1 b 3 Q 7 T 3 B l c m F 0 a W 5 n X 1 J l d m V u d W V z L U F j Y 2 9 1 b n R f M z A w J n F 1 b 3 Q 7 L C Z x d W 9 0 O 0 9 0 a G V y X 0 l u Y 2 9 t Z V 8 t Q W N j b 3 V u d H N f M z A 3 X z M w O F 8 z M T B f M z E y L T M x N l 8 z M T l f M z I 0 X z M y N V 8 z M z M m c X V v d D s s J n F 1 b 3 Q 7 R 2 F z X 0 N v c 3 R f T 3 B l c m F 0 a W 5 n X 2 F u Z F 9 N Y W l u d G V u Y W 5 j Z V 9 F e H B l b n N l c y 1 B Y 2 N v d W 5 0 c 1 8 z M D F f M z A y X z M w N V 8 z M T F f M z I x X z M y N l 9 0 b 1 8 z M z E m c X V v d D s s J n F 1 b 3 Q 7 R G V w c m V j a W F 0 a W 9 u X 0 V 4 c G V u c 2 U t Q W N j b 3 V u d H N f M z A z X z M w N C Z x d W 9 0 O y w m c X V v d D t J b n R l c m V z d F 9 F e H B l b n N l L U F j Y 2 9 1 b n R z X z M y M F 8 z M j J f M z I z J n F 1 b 3 Q 7 L C Z x d W 9 0 O 0 l u Y 2 9 t Z V 9 U Y X h l c 1 8 t Q W N j b 3 V u d F 8 z M D Y m c X V v d D s s J n F 1 b 3 Q 7 R X h 0 c m F v c m R p b m F y e V 9 J d G V t c y 1 B Y 2 N v d W 5 0 c 1 8 z M z g t M z M 5 J n F 1 b 3 Q 7 X S I g L z 4 8 R W 5 0 c n k g V H l w Z T 0 i R m l s b E N v b H V t b l R 5 c G V z I i B W Y W x 1 Z T 0 i c 0 F 3 W U Z C U V V G Q l F N R C I g L z 4 8 R W 5 0 c n k g V H l w Z T 0 i R m l s b E x h c 3 R V c G R h d G V k I i B W Y W x 1 Z T 0 i Z D I w M j M t M T A t M T J U M T M 6 N D Q 6 M z c u O T Q x N D E 3 M 1 o i I C 8 + P E V u d H J 5 I F R 5 c G U 9 I k Z p b G x F c n J v c k N v d W 5 0 I i B W Y W x 1 Z T 0 i b D A i I C 8 + P E V u d H J 5 I F R 5 c G U 9 I k Z p b G x F c n J v c k N v Z G U i I F Z h b H V l P S J z V W 5 r b m 9 3 b i I g L z 4 8 R W 5 0 c n k g V H l w Z T 0 i R m l s b E N v d W 5 0 I i B W Y W x 1 Z T 0 i b D g i I C 8 + P E V u d H J 5 I F R 5 c G U 9 I k F k Z G V k V G 9 E Y X R h T W 9 k Z W w i I F Z h b H V l P S J s M C I g L z 4 8 R W 5 0 c n k g V H l w Z T 0 i U m V s Y X R p b 2 5 z a G l w S W 5 m b 0 N v b n R h a W 5 l c i I g V m F s d W U 9 I n N 7 J n F 1 b 3 Q 7 Y 2 9 s d W 1 u Q 2 9 1 b n Q m c X V v d D s 6 O S w m c X V v d D t r Z X l D b 2 x 1 b W 5 O Y W 1 l c y Z x d W 9 0 O z p b X S w m c X V v d D t x d W V y e V J l b G F 0 a W 9 u c 2 h p c H M m c X V v d D s 6 W 1 0 s J n F 1 b 3 Q 7 Y 2 9 s d W 1 u S W R l b n R p d G l l c y Z x d W 9 0 O z p b J n F 1 b 3 Q 7 U 2 V j d G l v b j E v c m 9 3 L 0 F 1 d G 9 S Z W 1 v d m V k Q 2 9 s d W 1 u c z E u e 1 l l Y X I s M H 0 m c X V v d D s s J n F 1 b 3 Q 7 U 2 V j d G l v b j E v c m 9 3 L 0 F 1 d G 9 S Z W 1 v d m V k Q 2 9 s d W 1 u c z E u e 0 N v b X B h b n l f T m F t Z S w x f S Z x d W 9 0 O y w m c X V v d D t T Z W N 0 a W 9 u M S 9 y b 3 c v Q X V 0 b 1 J l b W 9 2 Z W R D b 2 x 1 b W 5 z M S 5 7 T 3 B l c m F 0 a W 5 n X 1 J l d m V u d W V z L U F j Y 2 9 1 b n R f M z A w L D J 9 J n F 1 b 3 Q 7 L C Z x d W 9 0 O 1 N l Y 3 R p b 2 4 x L 3 J v d y 9 B d X R v U m V t b 3 Z l Z E N v b H V t b n M x L n t P d G h l c l 9 J b m N v b W V f L U F j Y 2 9 1 b n R z X z M w N 1 8 z M D h f M z E w X z M x M i 0 z M T Z f M z E 5 X z M y N F 8 z M j V f M z M z L D N 9 J n F 1 b 3 Q 7 L C Z x d W 9 0 O 1 N l Y 3 R p b 2 4 x L 3 J v d y 9 B d X R v U m V t b 3 Z l Z E N v b H V t b n M x L n t H Y X N f Q 2 9 z d F 9 P c G V y Y X R p b m d f Y W 5 k X 0 1 h a W 5 0 Z W 5 h b m N l X 0 V 4 c G V u c 2 V z L U F j Y 2 9 1 b n R z X z M w M V 8 z M D J f M z A 1 X z M x M V 8 z M j F f M z I 2 X 3 R v X z M z M S w 0 f S Z x d W 9 0 O y w m c X V v d D t T Z W N 0 a W 9 u M S 9 y b 3 c v Q X V 0 b 1 J l b W 9 2 Z W R D b 2 x 1 b W 5 z M S 5 7 R G V w c m V j a W F 0 a W 9 u X 0 V 4 c G V u c 2 U t Q W N j b 3 V u d H N f M z A z X z M w N C w 1 f S Z x d W 9 0 O y w m c X V v d D t T Z W N 0 a W 9 u M S 9 y b 3 c v Q X V 0 b 1 J l b W 9 2 Z W R D b 2 x 1 b W 5 z M S 5 7 S W 5 0 Z X J l c 3 R f R X h w Z W 5 z Z S 1 B Y 2 N v d W 5 0 c 1 8 z M j B f M z I y X z M y M y w 2 f S Z x d W 9 0 O y w m c X V v d D t T Z W N 0 a W 9 u M S 9 y b 3 c v Q X V 0 b 1 J l b W 9 2 Z W R D b 2 x 1 b W 5 z M S 5 7 S W 5 j b 2 1 l X 1 R h e G V z X y 1 B Y 2 N v d W 5 0 X z M w N i w 3 f S Z x d W 9 0 O y w m c X V v d D t T Z W N 0 a W 9 u M S 9 y b 3 c v Q X V 0 b 1 J l b W 9 2 Z W R D b 2 x 1 b W 5 z M S 5 7 R X h 0 c m F v c m R p b m F y e V 9 J d G V t c y 1 B Y 2 N v d W 5 0 c 1 8 z M z g t M z M 5 L D h 9 J n F 1 b 3 Q 7 X S w m c X V v d D t D b 2 x 1 b W 5 D b 3 V u d C Z x d W 9 0 O z o 5 L C Z x d W 9 0 O 0 t l e U N v b H V t b k 5 h b W V z J n F 1 b 3 Q 7 O l t d L C Z x d W 9 0 O 0 N v b H V t b k l k Z W 5 0 a X R p Z X M m c X V v d D s 6 W y Z x d W 9 0 O 1 N l Y 3 R p b 2 4 x L 3 J v d y 9 B d X R v U m V t b 3 Z l Z E N v b H V t b n M x L n t Z Z W F y L D B 9 J n F 1 b 3 Q 7 L C Z x d W 9 0 O 1 N l Y 3 R p b 2 4 x L 3 J v d y 9 B d X R v U m V t b 3 Z l Z E N v b H V t b n M x L n t D b 2 1 w Y W 5 5 X 0 5 h b W U s M X 0 m c X V v d D s s J n F 1 b 3 Q 7 U 2 V j d G l v b j E v c m 9 3 L 0 F 1 d G 9 S Z W 1 v d m V k Q 2 9 s d W 1 u c z E u e 0 9 w Z X J h d G l u Z 1 9 S Z X Z l b n V l c y 1 B Y 2 N v d W 5 0 X z M w M C w y f S Z x d W 9 0 O y w m c X V v d D t T Z W N 0 a W 9 u M S 9 y b 3 c v Q X V 0 b 1 J l b W 9 2 Z W R D b 2 x 1 b W 5 z M S 5 7 T 3 R o Z X J f S W 5 j b 2 1 l X y 1 B Y 2 N v d W 5 0 c 1 8 z M D d f M z A 4 X z M x M F 8 z M T I t M z E 2 X z M x O V 8 z M j R f M z I 1 X z M z M y w z f S Z x d W 9 0 O y w m c X V v d D t T Z W N 0 a W 9 u M S 9 y b 3 c v Q X V 0 b 1 J l b W 9 2 Z W R D b 2 x 1 b W 5 z M S 5 7 R 2 F z X 0 N v c 3 R f T 3 B l c m F 0 a W 5 n X 2 F u Z F 9 N Y W l u d G V u Y W 5 j Z V 9 F e H B l b n N l c y 1 B Y 2 N v d W 5 0 c 1 8 z M D F f M z A y X z M w N V 8 z M T F f M z I x X z M y N l 9 0 b 1 8 z M z E s N H 0 m c X V v d D s s J n F 1 b 3 Q 7 U 2 V j d G l v b j E v c m 9 3 L 0 F 1 d G 9 S Z W 1 v d m V k Q 2 9 s d W 1 u c z E u e 0 R l c H J l Y 2 l h d G l v b l 9 F e H B l b n N l L U F j Y 2 9 1 b n R z X z M w M 1 8 z M D Q s N X 0 m c X V v d D s s J n F 1 b 3 Q 7 U 2 V j d G l v b j E v c m 9 3 L 0 F 1 d G 9 S Z W 1 v d m V k Q 2 9 s d W 1 u c z E u e 0 l u d G V y Z X N 0 X 0 V 4 c G V u c 2 U t Q W N j b 3 V u d H N f M z I w X z M y M l 8 z M j M s N n 0 m c X V v d D s s J n F 1 b 3 Q 7 U 2 V j d G l v b j E v c m 9 3 L 0 F 1 d G 9 S Z W 1 v d m V k Q 2 9 s d W 1 u c z E u e 0 l u Y 2 9 t Z V 9 U Y X h l c 1 8 t Q W N j b 3 V u d F 8 z M D Y s N 3 0 m c X V v d D s s J n F 1 b 3 Q 7 U 2 V j d G l v b j E v c m 9 3 L 0 F 1 d G 9 S Z W 1 v d m V k Q 2 9 s d W 1 u c z E u e 0 V 4 d H J h b 3 J k a W 5 h c n l f S X R l b X M t Q W N j b 3 V u d H N f M z M 4 L T M z O S w 4 f S Z x d W 9 0 O 1 0 s J n F 1 b 3 Q 7 U m V s Y X R p b 2 5 z a G l w S W 5 m b y Z x d W 9 0 O z p b X X 0 i I C 8 + P C 9 T d G F i b G V F b n R y a W V z P j w v S X R l b T 4 8 S X R l b T 4 8 S X R l b U x v Y 2 F 0 a W 9 u P j x J d G V t V H l w Z T 5 G b 3 J t d W x h P C 9 J d G V t V H l w Z T 4 8 S X R l b V B h d G g + U 2 V j d G l v b j E v c m 9 3 L 1 N v d X J j Z T w v S X R l b V B h d G g + P C 9 J d G V t T G 9 j Y X R p b 2 4 + P F N 0 Y W J s Z U V u d H J p Z X M g L z 4 8 L 0 l 0 Z W 0 + P E l 0 Z W 0 + P E l 0 Z W 1 M b 2 N h d G l v b j 4 8 S X R l b V R 5 c G U + R m 9 y b X V s Y T w v S X R l b V R 5 c G U + P E l 0 Z W 1 Q Y X R o P l N l Y 3 R p b 2 4 x L 3 J v d y 9 U Y W J s Z T A 8 L 0 l 0 Z W 1 Q Y X R o P j w v S X R l b U x v Y 2 F 0 a W 9 u P j x T d G F i b G V F b n R y a W V z I C 8 + P C 9 J d G V t P j x J d G V t P j x J d G V t T G 9 j Y X R p b 2 4 + P E l 0 Z W 1 U e X B l P k Z v c m 1 1 b G E 8 L 0 l 0 Z W 1 U e X B l P j x J d G V t U G F 0 a D 5 T Z W N 0 a W 9 u M S 9 y b 3 c v Q 2 h h b m d l Z C U y M F R 5 c G U 8 L 0 l 0 Z W 1 Q Y X R o P j w v S X R l b U x v Y 2 F 0 a W 9 u P j x T d G F i b G V F b n R y a W V z I C 8 + P C 9 J d G V t P j w v S X R l b X M + P C 9 M b 2 N h b F B h Y 2 t h Z 2 V N Z X R h Z G F 0 Y U Z p b G U + F g A A A F B L B Q Y A A A A A A A A A A A A A A A A A A A A A A A D a A A A A A Q A A A N C M n d 8 B F d E R j H o A w E / C l + s B A A A A m X V I x 0 X P / U e 9 e i h 4 s 4 a p K w A A A A A C A A A A A A A D Z g A A w A A A A B A A A A A r u n 3 g f C M R c R d O n 6 V u a Y / r A A A A A A S A A A C g A A A A E A A A A E k g 2 M 6 C z d C 4 M f a 5 L M z q 5 1 9 Q A A A A t q m m y M A 9 Y 4 L 5 o 2 e 5 b 5 u o T u b Q o u 2 n o e J m O J d p v / p F l z t m r + U Y Z m R R 9 y W 1 Q D E I S 5 i 9 2 d b 7 C G / I j M B g 6 U / f x C S y j 8 t J c I B 2 C b I H R 5 w f c z g v x U k U A A A A n X q / R F g C 1 i g o x m T f Z I 7 v 4 Y 4 u E j E = < / D a t a M a s h u p > 
</file>

<file path=customXml/itemProps1.xml><?xml version="1.0" encoding="utf-8"?>
<ds:datastoreItem xmlns:ds="http://schemas.openxmlformats.org/officeDocument/2006/customXml" ds:itemID="{EAA80BBA-F20A-4CE6-B637-5CECEFFAE8E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Financial Ratio</vt:lpstr>
      <vt:lpstr>Balance Sheet (Yearbook View)</vt:lpstr>
      <vt:lpstr>Income Statement (Yearbook)</vt:lpstr>
      <vt:lpstr>BS Raw Data</vt:lpstr>
      <vt:lpstr>IS Raw Data (XML)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Muzammel Hussain</dc:creator>
  <cp:lastModifiedBy>Muzammel Hussain</cp:lastModifiedBy>
  <dcterms:created xsi:type="dcterms:W3CDTF">2015-06-05T18:17:20Z</dcterms:created>
  <dcterms:modified xsi:type="dcterms:W3CDTF">2023-10-19T18:48:43Z</dcterms:modified>
</cp:coreProperties>
</file>